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295" yWindow="0" windowWidth="14610" windowHeight="15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Лист1!$G$14:$O$58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7" i="1" l="1"/>
  <c r="M57" i="1" s="1"/>
  <c r="J57" i="1"/>
  <c r="K57" i="1" s="1"/>
  <c r="H57" i="1"/>
  <c r="I57" i="1" s="1"/>
  <c r="O8" i="1" l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I52" i="1" s="1"/>
  <c r="H53" i="1"/>
  <c r="H54" i="1"/>
  <c r="H55" i="1"/>
  <c r="I55" i="1" s="1"/>
  <c r="H56" i="1"/>
  <c r="H58" i="1"/>
  <c r="H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K52" i="1" s="1"/>
  <c r="J53" i="1"/>
  <c r="K53" i="1" s="1"/>
  <c r="J54" i="1"/>
  <c r="J55" i="1"/>
  <c r="J56" i="1"/>
  <c r="J58" i="1"/>
  <c r="J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M53" i="1" s="1"/>
  <c r="L54" i="1"/>
  <c r="L55" i="1"/>
  <c r="M55" i="1" s="1"/>
  <c r="L56" i="1"/>
  <c r="L58" i="1"/>
  <c r="L14" i="1"/>
  <c r="I53" i="1"/>
  <c r="M52" i="1"/>
  <c r="K55" i="1"/>
  <c r="M42" i="1" l="1"/>
  <c r="K42" i="1"/>
  <c r="I42" i="1"/>
  <c r="M56" i="1" l="1"/>
  <c r="K56" i="1"/>
  <c r="I56" i="1"/>
  <c r="M58" i="1"/>
  <c r="K58" i="1"/>
  <c r="I58" i="1"/>
  <c r="M54" i="1"/>
  <c r="K54" i="1"/>
  <c r="I54" i="1"/>
  <c r="M51" i="1"/>
  <c r="K51" i="1"/>
  <c r="I51" i="1"/>
  <c r="M50" i="1"/>
  <c r="K50" i="1"/>
  <c r="I50" i="1"/>
  <c r="M49" i="1"/>
  <c r="K49" i="1"/>
  <c r="I49" i="1"/>
  <c r="M48" i="1"/>
  <c r="K48" i="1"/>
  <c r="I48" i="1"/>
  <c r="M47" i="1"/>
  <c r="K47" i="1"/>
  <c r="I47" i="1"/>
  <c r="M46" i="1"/>
  <c r="K46" i="1"/>
  <c r="I46" i="1"/>
  <c r="M45" i="1"/>
  <c r="K45" i="1"/>
  <c r="I45" i="1"/>
  <c r="M44" i="1"/>
  <c r="K44" i="1"/>
  <c r="I44" i="1"/>
  <c r="M43" i="1"/>
  <c r="K43" i="1"/>
  <c r="I43" i="1"/>
  <c r="M41" i="1"/>
  <c r="K41" i="1"/>
  <c r="I41" i="1"/>
  <c r="I40" i="1"/>
  <c r="M39" i="1"/>
  <c r="K39" i="1"/>
  <c r="I39" i="1"/>
  <c r="M38" i="1"/>
  <c r="K38" i="1"/>
  <c r="I38" i="1"/>
  <c r="M37" i="1"/>
  <c r="K37" i="1"/>
  <c r="I37" i="1"/>
  <c r="M36" i="1"/>
  <c r="K36" i="1"/>
  <c r="I36" i="1"/>
  <c r="I35" i="1"/>
  <c r="M34" i="1"/>
  <c r="K34" i="1"/>
  <c r="I34" i="1"/>
  <c r="M33" i="1"/>
  <c r="K33" i="1"/>
  <c r="I33" i="1"/>
  <c r="M32" i="1"/>
  <c r="K32" i="1"/>
  <c r="I32" i="1"/>
  <c r="M31" i="1"/>
  <c r="K31" i="1"/>
  <c r="I31" i="1"/>
  <c r="M30" i="1"/>
  <c r="K30" i="1"/>
  <c r="I30" i="1"/>
  <c r="M29" i="1"/>
  <c r="K29" i="1"/>
  <c r="I29" i="1"/>
  <c r="M28" i="1"/>
  <c r="K28" i="1"/>
  <c r="I28" i="1"/>
  <c r="M27" i="1"/>
  <c r="K27" i="1"/>
  <c r="I27" i="1"/>
  <c r="M26" i="1"/>
  <c r="K26" i="1"/>
  <c r="I26" i="1"/>
  <c r="M25" i="1"/>
  <c r="K25" i="1"/>
  <c r="I25" i="1"/>
  <c r="M24" i="1"/>
  <c r="K24" i="1"/>
  <c r="I24" i="1"/>
  <c r="M23" i="1"/>
  <c r="K23" i="1"/>
  <c r="I23" i="1"/>
  <c r="M22" i="1"/>
  <c r="K22" i="1"/>
  <c r="I22" i="1"/>
  <c r="M21" i="1"/>
  <c r="K21" i="1"/>
  <c r="I21" i="1"/>
  <c r="M20" i="1"/>
  <c r="K20" i="1"/>
  <c r="I20" i="1"/>
  <c r="M19" i="1"/>
  <c r="K19" i="1"/>
  <c r="I19" i="1"/>
  <c r="M18" i="1"/>
  <c r="K18" i="1"/>
  <c r="I18" i="1"/>
  <c r="M17" i="1"/>
  <c r="K17" i="1"/>
  <c r="I17" i="1"/>
  <c r="M16" i="1"/>
  <c r="K16" i="1"/>
  <c r="I16" i="1"/>
  <c r="M15" i="1"/>
  <c r="K15" i="1"/>
  <c r="I15" i="1"/>
  <c r="M14" i="1"/>
  <c r="K14" i="1"/>
  <c r="I14" i="1"/>
</calcChain>
</file>

<file path=xl/sharedStrings.xml><?xml version="1.0" encoding="utf-8"?>
<sst xmlns="http://schemas.openxmlformats.org/spreadsheetml/2006/main" count="260" uniqueCount="157">
  <si>
    <r>
      <t xml:space="preserve">                                                                                                       </t>
    </r>
    <r>
      <rPr>
        <sz val="14"/>
        <rFont val="Arial"/>
        <family val="2"/>
        <charset val="204"/>
      </rPr>
      <t xml:space="preserve">                                                                                  </t>
    </r>
  </si>
  <si>
    <t>Артикул</t>
  </si>
  <si>
    <t>Упаковка</t>
  </si>
  <si>
    <t xml:space="preserve">Бланк-заказа:  </t>
  </si>
  <si>
    <t xml:space="preserve">ФИО, организация, адрес:  </t>
  </si>
  <si>
    <t xml:space="preserve">Контактный телефон:  </t>
  </si>
  <si>
    <t>Crystal Silver Lined</t>
  </si>
  <si>
    <t>Silver Lined Gold</t>
  </si>
  <si>
    <t>Aqua Silver Lined</t>
  </si>
  <si>
    <t>Crystal AB</t>
  </si>
  <si>
    <t>Turquoise Green Opaque</t>
  </si>
  <si>
    <t>Opaque Turquoise Blue</t>
  </si>
  <si>
    <t>Metallic Purple Iris</t>
  </si>
  <si>
    <t>Light Gunmetal</t>
  </si>
  <si>
    <t>White Pearl AB</t>
  </si>
  <si>
    <t>Mint Green Ceylon</t>
  </si>
  <si>
    <t>Butter Cream Ceylon</t>
  </si>
  <si>
    <t>White Ceylon</t>
  </si>
  <si>
    <t>Turquoise Ceylon</t>
  </si>
  <si>
    <t xml:space="preserve"> Lilac Ceylon</t>
  </si>
  <si>
    <t>Metallic Mix</t>
  </si>
  <si>
    <t>Vintage Copper</t>
  </si>
  <si>
    <t>10 гр</t>
  </si>
  <si>
    <t>0001</t>
  </si>
  <si>
    <t>0003</t>
  </si>
  <si>
    <t>0005</t>
  </si>
  <si>
    <t>0018</t>
  </si>
  <si>
    <t>0234</t>
  </si>
  <si>
    <t>0250</t>
  </si>
  <si>
    <t>0412</t>
  </si>
  <si>
    <t>0413</t>
  </si>
  <si>
    <t>0433</t>
  </si>
  <si>
    <t>0452</t>
  </si>
  <si>
    <t>0454</t>
  </si>
  <si>
    <t>0464</t>
  </si>
  <si>
    <t>0471</t>
  </si>
  <si>
    <t>0514</t>
  </si>
  <si>
    <t>0520</t>
  </si>
  <si>
    <t>0522</t>
  </si>
  <si>
    <t>0527</t>
  </si>
  <si>
    <t>0528</t>
  </si>
  <si>
    <t>0536</t>
  </si>
  <si>
    <t>0538</t>
  </si>
  <si>
    <t>0592</t>
  </si>
  <si>
    <t>0593</t>
  </si>
  <si>
    <t>Antique Ivory Pearl Ceylon</t>
  </si>
  <si>
    <t>Light Caramel Ceylon</t>
  </si>
  <si>
    <t>Dyed Silver Lined Blue Zircon</t>
  </si>
  <si>
    <t>Duracoat Galvanized Gold</t>
  </si>
  <si>
    <t>Black AB</t>
  </si>
  <si>
    <t>55030</t>
  </si>
  <si>
    <t>Black Amber</t>
  </si>
  <si>
    <t>Opaque Light Blue Lustered</t>
  </si>
  <si>
    <t>Light Yellow Ceylon</t>
  </si>
  <si>
    <t>Light Aqua Ceylon</t>
  </si>
  <si>
    <t xml:space="preserve"> Metallic Dark Blue Iris</t>
  </si>
  <si>
    <t>1051</t>
  </si>
  <si>
    <t>Galvanized Silver</t>
  </si>
  <si>
    <t>15/0</t>
  </si>
  <si>
    <t>Silver Lined Root Beer</t>
  </si>
  <si>
    <t>0010</t>
  </si>
  <si>
    <t>0014</t>
  </si>
  <si>
    <t>Sparkle Metallic Gold Line Crystal</t>
  </si>
  <si>
    <t>Fuchsia Transparent Silver Lined</t>
  </si>
  <si>
    <t>Semi-matte Silver Lined Gold</t>
  </si>
  <si>
    <t>Black Bronze</t>
  </si>
  <si>
    <t>55033</t>
  </si>
  <si>
    <t>55029</t>
  </si>
  <si>
    <t>Black Hematite</t>
  </si>
  <si>
    <t>Black Labrador</t>
  </si>
  <si>
    <t>4204</t>
  </si>
  <si>
    <t>Duracoat Galvanized Champagne</t>
  </si>
  <si>
    <t>Duracoat Galvanized Pewter</t>
  </si>
  <si>
    <t>4222</t>
  </si>
  <si>
    <t>1053</t>
  </si>
  <si>
    <t>Galvanized Yellow Gold</t>
  </si>
  <si>
    <t>0597</t>
  </si>
  <si>
    <t>Opaque Tan Luster</t>
  </si>
  <si>
    <t>0420</t>
  </si>
  <si>
    <t>White Pearl Ceylon</t>
  </si>
  <si>
    <t>0020</t>
  </si>
  <si>
    <t>Cobalt Silver Lined</t>
  </si>
  <si>
    <t>0191</t>
  </si>
  <si>
    <t>24Kt Gold Plated</t>
  </si>
  <si>
    <t>Flame Red Silver Lined</t>
  </si>
  <si>
    <t>Chartreuse Silver Lined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</si>
  <si>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</si>
  <si>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</si>
  <si>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</si>
  <si>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</si>
  <si>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</si>
  <si>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</si>
  <si>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</si>
  <si>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</si>
  <si>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</si>
  <si>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</si>
  <si>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</si>
  <si>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</si>
  <si>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</si>
  <si>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</si>
  <si>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</si>
  <si>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</si>
  <si>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</si>
  <si>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</si>
  <si>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</si>
  <si>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</si>
  <si>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</si>
  <si>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</si>
  <si>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</si>
  <si>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</si>
  <si>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</si>
  <si>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</si>
  <si>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</si>
  <si>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</si>
  <si>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</si>
  <si>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</si>
  <si>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</si>
  <si>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</si>
  <si>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</si>
  <si>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</si>
  <si>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</si>
  <si>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</si>
  <si>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39</t>
  </si>
  <si>
    <t>38</t>
  </si>
  <si>
    <t>40</t>
  </si>
  <si>
    <t>41</t>
  </si>
  <si>
    <t>42</t>
  </si>
  <si>
    <t>43</t>
  </si>
  <si>
    <t>37</t>
  </si>
  <si>
    <r>
      <t xml:space="preserve">Бисер Miyuki </t>
    </r>
    <r>
      <rPr>
        <sz val="11"/>
        <color indexed="8"/>
        <rFont val="Arial"/>
        <family val="2"/>
        <charset val="204"/>
      </rPr>
      <t>размеры:</t>
    </r>
    <r>
      <rPr>
        <b/>
        <sz val="12"/>
        <color indexed="8"/>
        <rFont val="Arial"/>
        <family val="2"/>
        <charset val="204"/>
      </rPr>
      <t xml:space="preserve"> 15/0 </t>
    </r>
    <r>
      <rPr>
        <sz val="12"/>
        <color indexed="8"/>
        <rFont val="Arial"/>
        <family val="2"/>
        <charset val="204"/>
      </rPr>
      <t>(Япония)</t>
    </r>
  </si>
  <si>
    <t>5 гр</t>
  </si>
  <si>
    <t>опт: +7 499 157-65-90                                                                           опт: +7 499 157-31-51                                                              заказ отправлять на:                            optotdel18@yandex.ru</t>
  </si>
  <si>
    <t>Цена при покупке вместе с бисером:</t>
  </si>
  <si>
    <r>
      <t xml:space="preserve">  от </t>
    </r>
    <r>
      <rPr>
        <b/>
        <sz val="11"/>
        <color theme="1"/>
        <rFont val="Arial"/>
        <family val="2"/>
        <charset val="204"/>
      </rPr>
      <t>10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</si>
  <si>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30</t>
    </r>
    <r>
      <rPr>
        <sz val="11"/>
        <color theme="1"/>
        <rFont val="Arial"/>
        <family val="2"/>
        <charset val="204"/>
      </rPr>
      <t xml:space="preserve"> до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</si>
  <si>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r>
      <t xml:space="preserve">от </t>
    </r>
    <r>
      <rPr>
        <b/>
        <sz val="11"/>
        <color theme="1"/>
        <rFont val="Arial"/>
        <family val="2"/>
        <charset val="204"/>
      </rPr>
      <t>50</t>
    </r>
    <r>
      <rPr>
        <sz val="11"/>
        <color theme="1"/>
        <rFont val="Arial"/>
        <family val="2"/>
        <charset val="204"/>
      </rPr>
      <t xml:space="preserve"> кг</t>
    </r>
  </si>
  <si>
    <t>Картинка</t>
  </si>
  <si>
    <t>П/ №</t>
  </si>
  <si>
    <t xml:space="preserve"> в начало &gt;&gt;</t>
  </si>
  <si>
    <t>от 15 000р</t>
  </si>
  <si>
    <t>От 20 000 руб</t>
  </si>
  <si>
    <t>От 30 000 руб</t>
  </si>
  <si>
    <t>Наличие</t>
  </si>
  <si>
    <t>Цена при покупке только Miyuki на сумму:</t>
  </si>
  <si>
    <t>1052</t>
  </si>
  <si>
    <t>Galvanized Gold</t>
  </si>
  <si>
    <r>
      <t xml:space="preserve">Магазин «Бисер, Бусинка, Страз»                                                                                                        </t>
    </r>
    <r>
      <rPr>
        <sz val="11"/>
        <rFont val="Calibri"/>
        <family val="2"/>
        <charset val="204"/>
      </rPr>
      <t>чешский бисер оптом, с доставкой по России</t>
    </r>
    <r>
      <rPr>
        <sz val="14"/>
        <rFont val="Calibri"/>
        <family val="2"/>
        <charset val="204"/>
      </rPr>
      <t xml:space="preserve">                                                                                                                 </t>
    </r>
    <r>
      <rPr>
        <sz val="12"/>
        <color indexed="10"/>
        <rFont val="Calibri"/>
        <family val="2"/>
        <charset val="204"/>
      </rPr>
      <t xml:space="preserve">http://biser-businka-strass-18.com </t>
    </r>
    <r>
      <rPr>
        <sz val="12"/>
        <rFont val="Calibri"/>
        <family val="2"/>
        <charset val="204"/>
      </rPr>
      <t xml:space="preserve">                                                                                        </t>
    </r>
    <r>
      <rPr>
        <sz val="12"/>
        <color indexed="30"/>
        <rFont val="Calibri"/>
        <family val="2"/>
        <charset val="204"/>
      </rPr>
      <t>http://okeanbusin.ru</t>
    </r>
  </si>
  <si>
    <t xml:space="preserve">Цвет </t>
  </si>
  <si>
    <t>Размер</t>
  </si>
  <si>
    <r>
      <rPr>
        <b/>
        <sz val="14"/>
        <color theme="0"/>
        <rFont val="Arial Narrow"/>
        <family val="2"/>
        <charset val="204"/>
      </rPr>
      <t>Заказ</t>
    </r>
    <r>
      <rPr>
        <sz val="14"/>
        <color theme="0"/>
        <rFont val="Arial Narrow"/>
        <family val="2"/>
        <charset val="204"/>
      </rPr>
      <t xml:space="preserve">                     1 ед.=1уп.</t>
    </r>
  </si>
  <si>
    <t xml:space="preserve"> Валюта расчёта: доллар, оплата в рублях</t>
  </si>
  <si>
    <t>Общий вес заказа (кг):</t>
  </si>
  <si>
    <t xml:space="preserve">новая цена </t>
  </si>
  <si>
    <t>Руб</t>
  </si>
  <si>
    <t>нет</t>
  </si>
  <si>
    <t>190</t>
  </si>
  <si>
    <t xml:space="preserve">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</si>
</sst>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indexed="10"/>
      <name val="Calibri"/>
      <family val="2"/>
      <charset val="204"/>
    </font>
    <font>
      <sz val="12"/>
      <color indexed="30"/>
      <name val="Calibri"/>
      <family val="2"/>
      <charset val="204"/>
    </font>
    <font>
      <b/>
      <sz val="11"/>
      <name val="Arial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6"/>
      <color rgb="FF006600"/>
      <name val="Verdana"/>
      <family val="2"/>
      <charset val="204"/>
    </font>
    <font>
      <b/>
      <sz val="16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4"/>
      <color theme="10"/>
      <name val="Calibri"/>
      <family val="2"/>
      <charset val="204"/>
    </font>
    <font>
      <sz val="12"/>
      <name val="Arial"/>
      <family val="2"/>
      <charset val="204"/>
    </font>
    <font>
      <sz val="14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sz val="12"/>
      <name val="Verdana"/>
      <family val="2"/>
      <charset val="204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2" tint="-0.499984740745262"/>
      </left>
      <right style="thick">
        <color theme="2" tint="-0.499984740745262"/>
      </right>
      <top style="thick">
        <color theme="2" tint="-0.499984740745262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2" tint="-0.499984740745262"/>
      </right>
      <top/>
      <bottom style="thick">
        <color theme="2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theme="2" tint="-0.499984740745262"/>
      </right>
      <top/>
      <bottom/>
      <diagonal/>
    </border>
    <border>
      <left/>
      <right style="thick">
        <color theme="6" tint="-0.249977111117893"/>
      </right>
      <top/>
      <bottom/>
      <diagonal/>
    </border>
  </borders>
  <cellStyleXfs count="5">
    <xf numFmtId="0" fontId="0" fillId="0" borderId="0"/>
    <xf numFmtId="0" fontId="1" fillId="0" borderId="0">
      <alignment horizontal="left"/>
    </xf>
    <xf numFmtId="9" fontId="17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4" fontId="17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5" fillId="4" borderId="0" xfId="1" applyFont="1" applyFill="1" applyAlignment="1">
      <alignment horizontal="right" vertical="center"/>
    </xf>
    <xf numFmtId="49" fontId="10" fillId="4" borderId="0" xfId="0" applyNumberFormat="1" applyFont="1" applyFill="1" applyAlignment="1" applyProtection="1">
      <alignment horizontal="left" vertical="center"/>
      <protection locked="0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24" fillId="4" borderId="0" xfId="0" applyFont="1" applyFill="1"/>
    <xf numFmtId="0" fontId="15" fillId="0" borderId="4" xfId="0" applyFont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21" fillId="4" borderId="0" xfId="0" applyFont="1" applyFill="1" applyAlignment="1">
      <alignment vertical="center"/>
    </xf>
    <xf numFmtId="4" fontId="9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 applyProtection="1">
      <alignment horizontal="left" vertical="center"/>
      <protection locked="0"/>
    </xf>
    <xf numFmtId="0" fontId="24" fillId="0" borderId="0" xfId="0" applyFont="1"/>
    <xf numFmtId="0" fontId="11" fillId="0" borderId="1" xfId="0" applyFont="1" applyBorder="1" applyAlignment="1">
      <alignment vertical="center"/>
    </xf>
    <xf numFmtId="49" fontId="10" fillId="0" borderId="1" xfId="0" applyNumberFormat="1" applyFont="1" applyBorder="1" applyAlignment="1" applyProtection="1">
      <alignment vertical="center"/>
      <protection locked="0"/>
    </xf>
    <xf numFmtId="0" fontId="17" fillId="0" borderId="0" xfId="0" applyFont="1"/>
    <xf numFmtId="0" fontId="32" fillId="0" borderId="0" xfId="0" applyFont="1"/>
    <xf numFmtId="0" fontId="29" fillId="3" borderId="14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49" fontId="15" fillId="9" borderId="13" xfId="0" applyNumberFormat="1" applyFont="1" applyFill="1" applyBorder="1" applyAlignment="1">
      <alignment horizontal="center" vertical="center"/>
    </xf>
    <xf numFmtId="49" fontId="15" fillId="9" borderId="15" xfId="0" applyNumberFormat="1" applyFont="1" applyFill="1" applyBorder="1" applyAlignment="1">
      <alignment horizontal="center" vertical="center"/>
    </xf>
    <xf numFmtId="49" fontId="15" fillId="9" borderId="16" xfId="0" applyNumberFormat="1" applyFont="1" applyFill="1" applyBorder="1" applyAlignment="1">
      <alignment horizontal="center" vertical="center"/>
    </xf>
    <xf numFmtId="0" fontId="28" fillId="9" borderId="13" xfId="0" applyFont="1" applyFill="1" applyBorder="1" applyAlignment="1">
      <alignment horizontal="center" vertical="center" wrapText="1"/>
    </xf>
    <xf numFmtId="0" fontId="28" fillId="9" borderId="15" xfId="0" applyFont="1" applyFill="1" applyBorder="1" applyAlignment="1">
      <alignment horizontal="center" vertical="center" wrapText="1"/>
    </xf>
    <xf numFmtId="0" fontId="28" fillId="9" borderId="16" xfId="0" applyFont="1" applyFill="1" applyBorder="1" applyAlignment="1">
      <alignment horizontal="center" vertical="center" wrapText="1"/>
    </xf>
    <xf numFmtId="49" fontId="31" fillId="4" borderId="0" xfId="0" applyNumberFormat="1" applyFont="1" applyFill="1" applyAlignment="1">
      <alignment horizontal="right" vertical="center"/>
    </xf>
    <xf numFmtId="49" fontId="31" fillId="4" borderId="19" xfId="0" applyNumberFormat="1" applyFont="1" applyFill="1" applyBorder="1" applyAlignment="1">
      <alignment horizontal="right" vertical="center"/>
    </xf>
    <xf numFmtId="0" fontId="27" fillId="8" borderId="6" xfId="3" applyFont="1" applyFill="1" applyBorder="1" applyAlignment="1" applyProtection="1">
      <alignment horizontal="right" vertical="center"/>
    </xf>
    <xf numFmtId="0" fontId="27" fillId="8" borderId="5" xfId="3" applyFont="1" applyFill="1" applyBorder="1" applyAlignment="1" applyProtection="1">
      <alignment horizontal="right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2" fontId="21" fillId="0" borderId="10" xfId="0" applyNumberFormat="1" applyFont="1" applyBorder="1" applyAlignment="1">
      <alignment horizontal="center" vertical="center"/>
    </xf>
    <xf numFmtId="2" fontId="21" fillId="0" borderId="17" xfId="0" applyNumberFormat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20" fillId="4" borderId="0" xfId="0" applyNumberFormat="1" applyFont="1" applyFill="1" applyAlignment="1">
      <alignment horizontal="right"/>
    </xf>
    <xf numFmtId="0" fontId="5" fillId="0" borderId="6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19" fillId="4" borderId="0" xfId="0" applyFont="1" applyFill="1" applyAlignment="1">
      <alignment horizontal="right" vertical="center" wrapText="1"/>
    </xf>
    <xf numFmtId="0" fontId="19" fillId="4" borderId="8" xfId="0" applyFont="1" applyFill="1" applyBorder="1" applyAlignment="1">
      <alignment horizontal="right" vertical="center" wrapText="1"/>
    </xf>
    <xf numFmtId="0" fontId="19" fillId="4" borderId="3" xfId="0" applyFont="1" applyFill="1" applyBorder="1" applyAlignment="1">
      <alignment horizontal="right" vertical="center" wrapText="1"/>
    </xf>
    <xf numFmtId="0" fontId="19" fillId="4" borderId="9" xfId="0" applyFont="1" applyFill="1" applyBorder="1" applyAlignment="1">
      <alignment horizontal="right" vertical="center" wrapText="1"/>
    </xf>
    <xf numFmtId="0" fontId="15" fillId="9" borderId="13" xfId="0" applyFont="1" applyFill="1" applyBorder="1" applyAlignment="1">
      <alignment horizontal="center" vertical="center"/>
    </xf>
    <xf numFmtId="0" fontId="15" fillId="9" borderId="15" xfId="0" applyFont="1" applyFill="1" applyBorder="1" applyAlignment="1">
      <alignment horizontal="center" vertical="center"/>
    </xf>
    <xf numFmtId="0" fontId="15" fillId="9" borderId="16" xfId="0" applyFont="1" applyFill="1" applyBorder="1" applyAlignment="1">
      <alignment horizontal="center" vertical="center"/>
    </xf>
    <xf numFmtId="49" fontId="15" fillId="9" borderId="13" xfId="0" applyNumberFormat="1" applyFont="1" applyFill="1" applyBorder="1" applyAlignment="1">
      <alignment horizontal="center" vertical="center" wrapText="1"/>
    </xf>
    <xf numFmtId="49" fontId="15" fillId="9" borderId="15" xfId="0" applyNumberFormat="1" applyFont="1" applyFill="1" applyBorder="1" applyAlignment="1">
      <alignment horizontal="center" vertical="center" wrapText="1"/>
    </xf>
    <xf numFmtId="49" fontId="15" fillId="9" borderId="16" xfId="0" applyNumberFormat="1" applyFont="1" applyFill="1" applyBorder="1" applyAlignment="1">
      <alignment horizontal="center" vertical="center" wrapText="1"/>
    </xf>
    <xf numFmtId="166" fontId="18" fillId="0" borderId="2" xfId="1" applyNumberFormat="1" applyFont="1" applyBorder="1" applyAlignment="1">
      <alignment horizontal="center" vertical="center" wrapText="1"/>
    </xf>
    <xf numFmtId="166" fontId="19" fillId="4" borderId="0" xfId="0" applyNumberFormat="1" applyFont="1" applyFill="1" applyAlignment="1">
      <alignment vertical="center" wrapText="1"/>
    </xf>
    <xf numFmtId="166" fontId="19" fillId="0" borderId="0" xfId="0" applyNumberFormat="1" applyFont="1" applyAlignment="1">
      <alignment vertical="center" wrapText="1"/>
    </xf>
    <xf numFmtId="166" fontId="18" fillId="0" borderId="0" xfId="1" applyNumberFormat="1" applyFont="1" applyAlignment="1">
      <alignment horizontal="center" vertical="center" wrapText="1"/>
    </xf>
    <xf numFmtId="166" fontId="18" fillId="0" borderId="3" xfId="1" applyNumberFormat="1" applyFont="1" applyBorder="1" applyAlignment="1">
      <alignment horizontal="center" vertical="center" wrapText="1"/>
    </xf>
    <xf numFmtId="166" fontId="19" fillId="4" borderId="3" xfId="0" applyNumberFormat="1" applyFont="1" applyFill="1" applyBorder="1" applyAlignment="1">
      <alignment vertical="center" wrapText="1"/>
    </xf>
    <xf numFmtId="166" fontId="19" fillId="0" borderId="3" xfId="0" applyNumberFormat="1" applyFont="1" applyBorder="1" applyAlignment="1">
      <alignment vertical="center" wrapText="1"/>
    </xf>
    <xf numFmtId="166" fontId="20" fillId="4" borderId="0" xfId="0" applyNumberFormat="1" applyFont="1" applyFill="1"/>
    <xf numFmtId="166" fontId="16" fillId="5" borderId="11" xfId="0" applyNumberFormat="1" applyFont="1" applyFill="1" applyBorder="1" applyAlignment="1">
      <alignment horizontal="center" vertical="center"/>
    </xf>
    <xf numFmtId="166" fontId="16" fillId="0" borderId="12" xfId="0" applyNumberFormat="1" applyFont="1" applyBorder="1" applyAlignment="1">
      <alignment horizontal="center" vertical="center"/>
    </xf>
    <xf numFmtId="166" fontId="22" fillId="0" borderId="7" xfId="2" applyNumberFormat="1" applyFont="1" applyFill="1" applyBorder="1" applyAlignment="1">
      <alignment horizontal="center" vertical="center" wrapText="1"/>
    </xf>
    <xf numFmtId="166" fontId="22" fillId="0" borderId="6" xfId="2" applyNumberFormat="1" applyFont="1" applyFill="1" applyBorder="1" applyAlignment="1">
      <alignment horizontal="center" vertical="center" wrapText="1"/>
    </xf>
    <xf numFmtId="166" fontId="22" fillId="0" borderId="5" xfId="2" applyNumberFormat="1" applyFont="1" applyFill="1" applyBorder="1" applyAlignment="1">
      <alignment horizontal="center" vertical="center" wrapText="1"/>
    </xf>
    <xf numFmtId="166" fontId="15" fillId="5" borderId="4" xfId="2" applyNumberFormat="1" applyFont="1" applyFill="1" applyBorder="1" applyAlignment="1" applyProtection="1">
      <alignment horizontal="center" vertical="center" wrapText="1" shrinkToFit="1"/>
      <protection locked="0"/>
    </xf>
    <xf numFmtId="166" fontId="15" fillId="0" borderId="4" xfId="0" applyNumberFormat="1" applyFont="1" applyBorder="1" applyAlignment="1" applyProtection="1">
      <alignment horizontal="center" vertical="center" wrapText="1"/>
      <protection locked="0"/>
    </xf>
    <xf numFmtId="166" fontId="22" fillId="6" borderId="4" xfId="0" applyNumberFormat="1" applyFont="1" applyFill="1" applyBorder="1" applyAlignment="1" applyProtection="1">
      <alignment horizontal="center" vertical="center" wrapText="1"/>
      <protection locked="0"/>
    </xf>
    <xf numFmtId="166" fontId="22" fillId="7" borderId="4" xfId="0" applyNumberFormat="1" applyFont="1" applyFill="1" applyBorder="1" applyAlignment="1" applyProtection="1">
      <alignment horizontal="center" vertical="center" wrapText="1"/>
      <protection locked="0"/>
    </xf>
    <xf numFmtId="166" fontId="22" fillId="5" borderId="4" xfId="2" applyNumberFormat="1" applyFont="1" applyFill="1" applyBorder="1" applyAlignment="1">
      <alignment horizontal="center" vertical="center" wrapText="1" shrinkToFit="1"/>
    </xf>
    <xf numFmtId="166" fontId="22" fillId="0" borderId="4" xfId="0" applyNumberFormat="1" applyFont="1" applyBorder="1" applyAlignment="1">
      <alignment horizontal="center" vertical="center" wrapText="1"/>
    </xf>
    <xf numFmtId="166" fontId="22" fillId="6" borderId="4" xfId="0" applyNumberFormat="1" applyFont="1" applyFill="1" applyBorder="1" applyAlignment="1">
      <alignment horizontal="center" vertical="center" wrapText="1"/>
    </xf>
    <xf numFmtId="166" fontId="22" fillId="7" borderId="4" xfId="0" applyNumberFormat="1" applyFont="1" applyFill="1" applyBorder="1" applyAlignment="1">
      <alignment horizontal="center" vertical="center" wrapText="1"/>
    </xf>
    <xf numFmtId="166" fontId="15" fillId="5" borderId="4" xfId="0" applyNumberFormat="1" applyFont="1" applyFill="1" applyBorder="1" applyAlignment="1">
      <alignment horizontal="center" vertical="center" wrapText="1"/>
    </xf>
    <xf numFmtId="166" fontId="15" fillId="0" borderId="4" xfId="0" applyNumberFormat="1" applyFont="1" applyBorder="1" applyAlignment="1">
      <alignment horizontal="center"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166" fontId="15" fillId="7" borderId="4" xfId="0" applyNumberFormat="1" applyFont="1" applyFill="1" applyBorder="1" applyAlignment="1">
      <alignment horizontal="center" vertical="center" wrapText="1"/>
    </xf>
    <xf numFmtId="166" fontId="25" fillId="0" borderId="6" xfId="0" applyNumberFormat="1" applyFont="1" applyBorder="1" applyAlignment="1">
      <alignment horizontal="center" vertical="center"/>
    </xf>
    <xf numFmtId="166" fontId="24" fillId="0" borderId="0" xfId="2" applyNumberFormat="1" applyFont="1" applyFill="1"/>
    <xf numFmtId="166" fontId="24" fillId="0" borderId="0" xfId="0" applyNumberFormat="1" applyFont="1"/>
    <xf numFmtId="0" fontId="10" fillId="4" borderId="0" xfId="0" applyNumberFormat="1" applyFont="1" applyFill="1" applyAlignment="1" applyProtection="1">
      <alignment horizontal="left" vertical="center"/>
      <protection locked="0"/>
    </xf>
    <xf numFmtId="0" fontId="8" fillId="0" borderId="20" xfId="1" applyNumberFormat="1" applyFont="1" applyBorder="1" applyAlignment="1">
      <alignment vertical="center"/>
    </xf>
    <xf numFmtId="0" fontId="8" fillId="9" borderId="13" xfId="1" applyNumberFormat="1" applyFont="1" applyFill="1" applyBorder="1" applyAlignment="1">
      <alignment horizontal="center" vertical="center"/>
    </xf>
    <xf numFmtId="0" fontId="8" fillId="9" borderId="15" xfId="1" applyNumberFormat="1" applyFont="1" applyFill="1" applyBorder="1" applyAlignment="1">
      <alignment horizontal="center" vertical="center"/>
    </xf>
    <xf numFmtId="0" fontId="8" fillId="9" borderId="16" xfId="1" applyNumberFormat="1" applyFont="1" applyFill="1" applyBorder="1" applyAlignment="1">
      <alignment horizontal="center" vertical="center"/>
    </xf>
    <xf numFmtId="0" fontId="9" fillId="0" borderId="6" xfId="4" applyNumberFormat="1" applyFont="1" applyBorder="1" applyAlignment="1">
      <alignment horizontal="center" vertical="center"/>
    </xf>
    <xf numFmtId="0" fontId="0" fillId="2" borderId="0" xfId="0" applyNumberFormat="1" applyFill="1"/>
    <xf numFmtId="0" fontId="0" fillId="0" borderId="0" xfId="0" applyNumberFormat="1"/>
    <xf numFmtId="0" fontId="9" fillId="10" borderId="6" xfId="4" applyNumberFormat="1" applyFont="1" applyFill="1" applyBorder="1" applyAlignment="1">
      <alignment horizontal="center" vertical="center"/>
    </xf>
  </cellXfs>
  <cellStyles count="5">
    <cellStyle name="Гиперссылка" xfId="3" builtinId="8"/>
    <cellStyle name="Денежный" xfId="4" builtinId="4"/>
    <cellStyle name="Обычный" xfId="0" builtinId="0"/>
    <cellStyle name="Обычный 3" xfId="1"/>
    <cellStyle name="Процентный" xfId="2" builtinId="5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76200</xdr:rowOff>
    </xdr:from>
    <xdr:to>
      <xdr:col>0</xdr:col>
      <xdr:colOff>1143000</xdr:colOff>
      <xdr:row>2</xdr:row>
      <xdr:rowOff>247650</xdr:rowOff>
    </xdr:to>
    <xdr:pic>
      <xdr:nvPicPr>
        <xdr:cNvPr id="1025" name="Рисунок 7" descr="logo-bbs.gif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76200"/>
          <a:ext cx="8572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0</xdr:row>
      <xdr:rowOff>38100</xdr:rowOff>
    </xdr:from>
    <xdr:to>
      <xdr:col>2</xdr:col>
      <xdr:colOff>495300</xdr:colOff>
      <xdr:row>2</xdr:row>
      <xdr:rowOff>266700</xdr:rowOff>
    </xdr:to>
    <xdr:pic>
      <xdr:nvPicPr>
        <xdr:cNvPr id="1026" name="Рисунок 8" descr="logo-okean.gif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57325" y="38100"/>
          <a:ext cx="8763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1247775</xdr:colOff>
      <xdr:row>13</xdr:row>
      <xdr:rowOff>771525</xdr:rowOff>
    </xdr:to>
    <xdr:pic>
      <xdr:nvPicPr>
        <xdr:cNvPr id="137" name="Рисунок 63" descr="-0001---Crystal-Silver-Lined.jpg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2543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1247775</xdr:colOff>
      <xdr:row>14</xdr:row>
      <xdr:rowOff>771525</xdr:rowOff>
    </xdr:to>
    <xdr:pic>
      <xdr:nvPicPr>
        <xdr:cNvPr id="138" name="Рисунок 64" descr="-0003---Silver-Lined-Gold.jpg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3324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1247775</xdr:colOff>
      <xdr:row>15</xdr:row>
      <xdr:rowOff>771525</xdr:rowOff>
    </xdr:to>
    <xdr:pic>
      <xdr:nvPicPr>
        <xdr:cNvPr id="139" name="Рисунок 138" descr="-0005----Dark-Topaz-Silver-Lined.jpg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525" y="41052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1247775</xdr:colOff>
      <xdr:row>18</xdr:row>
      <xdr:rowOff>771525</xdr:rowOff>
    </xdr:to>
    <xdr:pic>
      <xdr:nvPicPr>
        <xdr:cNvPr id="140" name="Рисунок 69" descr="-0018---Aqua-Silver-Lined.jpg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" y="8010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1247775</xdr:colOff>
      <xdr:row>21</xdr:row>
      <xdr:rowOff>771525</xdr:rowOff>
    </xdr:to>
    <xdr:pic>
      <xdr:nvPicPr>
        <xdr:cNvPr id="141" name="Рисунок 74" descr="-0234---Sparkle-Metallic-Gold-Lined.jpg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525" y="11915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1247775</xdr:colOff>
      <xdr:row>22</xdr:row>
      <xdr:rowOff>771525</xdr:rowOff>
    </xdr:to>
    <xdr:pic>
      <xdr:nvPicPr>
        <xdr:cNvPr id="142" name="Рисунок 4" descr="-0250---Crystal-AB.jpg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9525" y="12696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1247775</xdr:colOff>
      <xdr:row>23</xdr:row>
      <xdr:rowOff>771525</xdr:rowOff>
    </xdr:to>
    <xdr:pic>
      <xdr:nvPicPr>
        <xdr:cNvPr id="143" name="Рисунок 9" descr="-0412---Turquoise-Green-Opaque-.jpg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" y="18945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1247775</xdr:colOff>
      <xdr:row>24</xdr:row>
      <xdr:rowOff>771525</xdr:rowOff>
    </xdr:to>
    <xdr:pic>
      <xdr:nvPicPr>
        <xdr:cNvPr id="144" name="Рисунок 11" descr="-0413---Opaque-Turquoise-Blue.jpg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525" y="20507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1247775</xdr:colOff>
      <xdr:row>26</xdr:row>
      <xdr:rowOff>771525</xdr:rowOff>
    </xdr:to>
    <xdr:pic>
      <xdr:nvPicPr>
        <xdr:cNvPr id="145" name="Рисунок 127" descr="-0433---Opaque-Lt-Blue-Lustered.jpg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" y="26755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1247775</xdr:colOff>
      <xdr:row>27</xdr:row>
      <xdr:rowOff>771525</xdr:rowOff>
    </xdr:to>
    <xdr:pic>
      <xdr:nvPicPr>
        <xdr:cNvPr id="146" name="Рисунок 18" descr="-0452---Metallic-Blue-Iris.jpg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9525" y="27536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1247775</xdr:colOff>
      <xdr:row>28</xdr:row>
      <xdr:rowOff>771525</xdr:rowOff>
    </xdr:to>
    <xdr:pic>
      <xdr:nvPicPr>
        <xdr:cNvPr id="147" name="Рисунок 20" descr="-0454---Metallic-Purple-Iris.jpg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525" y="29098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1247775</xdr:colOff>
      <xdr:row>29</xdr:row>
      <xdr:rowOff>771525</xdr:rowOff>
    </xdr:to>
    <xdr:pic>
      <xdr:nvPicPr>
        <xdr:cNvPr id="148" name="Рисунок 26" descr="-0464---Light-Gunmetal.jpg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525" y="337851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1247775</xdr:colOff>
      <xdr:row>30</xdr:row>
      <xdr:rowOff>771525</xdr:rowOff>
    </xdr:to>
    <xdr:pic>
      <xdr:nvPicPr>
        <xdr:cNvPr id="149" name="Рисунок 27" descr="-0471---White-Pearl-AB.jpg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525" y="34566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1247775</xdr:colOff>
      <xdr:row>31</xdr:row>
      <xdr:rowOff>771525</xdr:rowOff>
    </xdr:to>
    <xdr:pic>
      <xdr:nvPicPr>
        <xdr:cNvPr id="150" name="Рисунок 29" descr="-0514---Lt.Yellow-Ceylon.jpg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9525" y="361283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1247775</xdr:colOff>
      <xdr:row>32</xdr:row>
      <xdr:rowOff>771525</xdr:rowOff>
    </xdr:to>
    <xdr:pic>
      <xdr:nvPicPr>
        <xdr:cNvPr id="151" name="Рисунок 31" descr="-0520---Mint-Green-Ceylon.jpg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" y="376904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1247775</xdr:colOff>
      <xdr:row>33</xdr:row>
      <xdr:rowOff>771525</xdr:rowOff>
    </xdr:to>
    <xdr:pic>
      <xdr:nvPicPr>
        <xdr:cNvPr id="152" name="Рисунок 32" descr="-0522-Lt.Aqua-Ceylon.jpg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9525" y="384714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1247775</xdr:colOff>
      <xdr:row>34</xdr:row>
      <xdr:rowOff>771525</xdr:rowOff>
    </xdr:to>
    <xdr:pic>
      <xdr:nvPicPr>
        <xdr:cNvPr id="153" name="Рисунок 34" descr="-0527---Butter-Cream-Ceylon.jpg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525" y="40033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1247775</xdr:colOff>
      <xdr:row>35</xdr:row>
      <xdr:rowOff>771525</xdr:rowOff>
    </xdr:to>
    <xdr:pic>
      <xdr:nvPicPr>
        <xdr:cNvPr id="154" name="Рисунок 35" descr="-0528---White-Ceylon.jpg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" y="408146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1247775</xdr:colOff>
      <xdr:row>36</xdr:row>
      <xdr:rowOff>771525</xdr:rowOff>
    </xdr:to>
    <xdr:pic>
      <xdr:nvPicPr>
        <xdr:cNvPr id="155" name="Рисунок 36" descr="-0536---Turquoise-Ceylon.jpg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525" y="41595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1247775</xdr:colOff>
      <xdr:row>37</xdr:row>
      <xdr:rowOff>771525</xdr:rowOff>
    </xdr:to>
    <xdr:pic>
      <xdr:nvPicPr>
        <xdr:cNvPr id="156" name="Рисунок 37" descr="-0538---Lilac-Ceylon.jpg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9525" y="42376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1247775</xdr:colOff>
      <xdr:row>38</xdr:row>
      <xdr:rowOff>771525</xdr:rowOff>
    </xdr:to>
    <xdr:pic>
      <xdr:nvPicPr>
        <xdr:cNvPr id="157" name="Рисунок 40" descr="-0592--Antique-Ivory-Pearl-Ceylon.jpg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5" y="478440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1247775</xdr:colOff>
      <xdr:row>39</xdr:row>
      <xdr:rowOff>771525</xdr:rowOff>
    </xdr:to>
    <xdr:pic>
      <xdr:nvPicPr>
        <xdr:cNvPr id="158" name="Рисунок 41" descr="-0593---Lt.-Caramel-Ceylon.jpg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9525" y="486251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1247775</xdr:colOff>
      <xdr:row>44</xdr:row>
      <xdr:rowOff>771525</xdr:rowOff>
    </xdr:to>
    <xdr:pic>
      <xdr:nvPicPr>
        <xdr:cNvPr id="160" name="Рисунок 48" descr="-1340---Fuchsia-Transp-Silver-Lined.jpg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525" y="579977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1247775</xdr:colOff>
      <xdr:row>45</xdr:row>
      <xdr:rowOff>771525</xdr:rowOff>
    </xdr:to>
    <xdr:pic>
      <xdr:nvPicPr>
        <xdr:cNvPr id="161" name="Рисунок 50" descr="-1425---Dyed-Silver-Lined-Blue-Zircon.jpg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9525" y="595598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1247775</xdr:colOff>
      <xdr:row>46</xdr:row>
      <xdr:rowOff>771525</xdr:rowOff>
    </xdr:to>
    <xdr:pic>
      <xdr:nvPicPr>
        <xdr:cNvPr id="162" name="Рисунок 125" descr="-1902---semi-matte-silver-lined-gold.jpg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9525" y="611219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1247775</xdr:colOff>
      <xdr:row>47</xdr:row>
      <xdr:rowOff>771525</xdr:rowOff>
    </xdr:to>
    <xdr:pic>
      <xdr:nvPicPr>
        <xdr:cNvPr id="163" name="Рисунок 57" descr="-4202---Duracoat-Galvanized-Gold.jpg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9525" y="658082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1247775</xdr:colOff>
      <xdr:row>50</xdr:row>
      <xdr:rowOff>771525</xdr:rowOff>
    </xdr:to>
    <xdr:pic>
      <xdr:nvPicPr>
        <xdr:cNvPr id="164" name="Рисунок 86" descr="-4555---Black-AB.jpg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9525" y="7049452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1247775</xdr:colOff>
      <xdr:row>51</xdr:row>
      <xdr:rowOff>771525</xdr:rowOff>
    </xdr:to>
    <xdr:pic>
      <xdr:nvPicPr>
        <xdr:cNvPr id="165" name="Рисунок 87" descr="--55001---Metallic-Mix.jpg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9525" y="712755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1247775</xdr:colOff>
      <xdr:row>52</xdr:row>
      <xdr:rowOff>771525</xdr:rowOff>
    </xdr:to>
    <xdr:pic>
      <xdr:nvPicPr>
        <xdr:cNvPr id="166" name="Рисунок 89" descr="--55003---Vintage-Copper.jpg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9525" y="728376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1247775</xdr:colOff>
      <xdr:row>54</xdr:row>
      <xdr:rowOff>771525</xdr:rowOff>
    </xdr:to>
    <xdr:pic>
      <xdr:nvPicPr>
        <xdr:cNvPr id="167" name="Рисунок 122" descr="--55030---dark-bronze.jpg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9525" y="900207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1247775</xdr:colOff>
      <xdr:row>55</xdr:row>
      <xdr:rowOff>771525</xdr:rowOff>
    </xdr:to>
    <xdr:pic>
      <xdr:nvPicPr>
        <xdr:cNvPr id="168" name="Рисунок 109" descr="--55032---Black-Amber.jpg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9525" y="91582875"/>
          <a:ext cx="12382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1247775</xdr:colOff>
      <xdr:row>16</xdr:row>
      <xdr:rowOff>771525</xdr:rowOff>
    </xdr:to>
    <xdr:pic>
      <xdr:nvPicPr>
        <xdr:cNvPr id="169" name="Рисунок 168" descr="0010---Flame-Red-Silver-Lined.jpg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9525" y="1044416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1247775</xdr:colOff>
      <xdr:row>17</xdr:row>
      <xdr:rowOff>771525</xdr:rowOff>
    </xdr:to>
    <xdr:pic>
      <xdr:nvPicPr>
        <xdr:cNvPr id="170" name="Рисунок 169" descr="0014---Chartreuse-Silver-Lined.jpg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525" y="1052226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1247775</xdr:colOff>
      <xdr:row>19</xdr:row>
      <xdr:rowOff>771525</xdr:rowOff>
    </xdr:to>
    <xdr:pic>
      <xdr:nvPicPr>
        <xdr:cNvPr id="171" name="Рисунок 170" descr="0020----Cobalt-Silver-Lined.jpg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525" y="1067847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1247775</xdr:colOff>
      <xdr:row>20</xdr:row>
      <xdr:rowOff>771525</xdr:rowOff>
    </xdr:to>
    <xdr:pic>
      <xdr:nvPicPr>
        <xdr:cNvPr id="172" name="Рисунок 171" descr="0191---24kt-Gold-Plated.jpg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525" y="1075658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1247775</xdr:colOff>
      <xdr:row>40</xdr:row>
      <xdr:rowOff>771525</xdr:rowOff>
    </xdr:to>
    <xdr:pic>
      <xdr:nvPicPr>
        <xdr:cNvPr id="173" name="Рисунок 172" descr="0597---Opaque-Tan-Luster.jpg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9525" y="1231868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1247775</xdr:colOff>
      <xdr:row>43</xdr:row>
      <xdr:rowOff>771525</xdr:rowOff>
    </xdr:to>
    <xdr:pic>
      <xdr:nvPicPr>
        <xdr:cNvPr id="174" name="Рисунок 173" descr="1053-(0182)---Galvanized-Yellow-Gold.jpg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9525" y="1247489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1247775</xdr:colOff>
      <xdr:row>48</xdr:row>
      <xdr:rowOff>771525</xdr:rowOff>
    </xdr:to>
    <xdr:pic>
      <xdr:nvPicPr>
        <xdr:cNvPr id="175" name="Рисунок 174" descr="-4204---Duracoat-Galvanized-Champagne.jpg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9525" y="1286541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1247775</xdr:colOff>
      <xdr:row>49</xdr:row>
      <xdr:rowOff>771525</xdr:rowOff>
    </xdr:to>
    <xdr:pic>
      <xdr:nvPicPr>
        <xdr:cNvPr id="176" name="Рисунок 175" descr="4222---Duracoat-Galvanized-Pewter.jpg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525" y="1294352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1247775</xdr:colOff>
      <xdr:row>53</xdr:row>
      <xdr:rowOff>771525</xdr:rowOff>
    </xdr:to>
    <xdr:pic>
      <xdr:nvPicPr>
        <xdr:cNvPr id="177" name="Рисунок 176" descr="55029---Black-Hematite.jpg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9525" y="13255942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1247775</xdr:colOff>
      <xdr:row>25</xdr:row>
      <xdr:rowOff>771525</xdr:rowOff>
    </xdr:to>
    <xdr:pic>
      <xdr:nvPicPr>
        <xdr:cNvPr id="179" name="Рисунок 178" descr="-0420--White-Pearl-Ceylon.jpg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525" y="111471075"/>
          <a:ext cx="123825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1247775</xdr:colOff>
      <xdr:row>41</xdr:row>
      <xdr:rowOff>771525</xdr:rowOff>
    </xdr:to>
    <xdr:pic>
      <xdr:nvPicPr>
        <xdr:cNvPr id="48" name="Рисунок 47" descr="1051-(0181)---Galvanized-Silver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9525" y="26028650"/>
          <a:ext cx="1238250" cy="762000"/>
        </a:xfrm>
        <a:prstGeom prst="rect">
          <a:avLst/>
        </a:prstGeom>
      </xdr:spPr>
    </xdr:pic>
    <xdr:clientData/>
  </xdr:twoCellAnchor>
  <xdr:oneCellAnchor>
    <xdr:from>
      <xdr:col>0</xdr:col>
      <xdr:colOff>9525</xdr:colOff>
      <xdr:row>56</xdr:row>
      <xdr:rowOff>9525</xdr:rowOff>
    </xdr:from>
    <xdr:ext cx="1238250" cy="762000"/>
    <xdr:pic>
      <xdr:nvPicPr>
        <xdr:cNvPr id="47" name="Рисунок 46" descr="55033-Black-Labrador.jpg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9525" y="37595175"/>
          <a:ext cx="123825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zoomScaleNormal="100" workbookViewId="0">
      <selection activeCell="F57" sqref="F57"/>
    </sheetView>
  </sheetViews>
  <sheetFormatPr defaultRowHeight="15" x14ac:dyDescent="0.25"/>
  <cols>
    <col min="1" max="1" width="18.85546875" customWidth="1"/>
    <col min="2" max="2" width="8.7109375" customWidth="1"/>
    <col min="3" max="3" width="10.85546875" customWidth="1"/>
    <col min="4" max="4" width="19.28515625" customWidth="1"/>
    <col min="5" max="5" width="9.28515625" bestFit="1" customWidth="1"/>
    <col min="6" max="6" width="11" bestFit="1" customWidth="1"/>
    <col min="7" max="7" width="16.42578125" style="30" customWidth="1"/>
    <col min="8" max="8" width="16" style="98" bestFit="1" customWidth="1"/>
    <col min="9" max="9" width="5.5703125" style="99" hidden="1" customWidth="1"/>
    <col min="10" max="10" width="15.28515625" style="99" bestFit="1" customWidth="1"/>
    <col min="11" max="11" width="5.5703125" style="99" hidden="1" customWidth="1"/>
    <col min="12" max="12" width="15.28515625" style="99" bestFit="1" customWidth="1"/>
    <col min="13" max="13" width="2.5703125" style="20" hidden="1" customWidth="1"/>
    <col min="14" max="14" width="12.140625" style="107" customWidth="1"/>
    <col min="15" max="15" width="18" style="27" customWidth="1"/>
    <col min="16" max="16" width="10.5703125" customWidth="1"/>
  </cols>
  <sheetData>
    <row r="1" spans="1:19" ht="25.5" customHeight="1" x14ac:dyDescent="0.25">
      <c r="A1" s="1" t="s">
        <v>0</v>
      </c>
      <c r="B1" s="1"/>
      <c r="C1" s="2"/>
      <c r="D1" s="45" t="s">
        <v>146</v>
      </c>
      <c r="E1" s="45"/>
      <c r="F1" s="45"/>
      <c r="G1" s="45"/>
      <c r="H1" s="45"/>
      <c r="I1" s="72"/>
      <c r="J1" s="73"/>
      <c r="K1" s="74"/>
      <c r="L1" s="62" t="s">
        <v>131</v>
      </c>
      <c r="M1" s="62"/>
      <c r="N1" s="62"/>
      <c r="O1" s="63"/>
    </row>
    <row r="2" spans="1:19" ht="25.5" customHeight="1" x14ac:dyDescent="0.25">
      <c r="A2" s="1"/>
      <c r="B2" s="1"/>
      <c r="C2" s="3"/>
      <c r="D2" s="46"/>
      <c r="E2" s="46"/>
      <c r="F2" s="46"/>
      <c r="G2" s="46"/>
      <c r="H2" s="46"/>
      <c r="I2" s="75"/>
      <c r="J2" s="73"/>
      <c r="K2" s="74"/>
      <c r="L2" s="62"/>
      <c r="M2" s="62"/>
      <c r="N2" s="62"/>
      <c r="O2" s="63"/>
    </row>
    <row r="3" spans="1:19" ht="25.5" customHeight="1" x14ac:dyDescent="0.25">
      <c r="A3" s="1"/>
      <c r="B3" s="1"/>
      <c r="C3" s="4"/>
      <c r="D3" s="47"/>
      <c r="E3" s="47"/>
      <c r="F3" s="47"/>
      <c r="G3" s="47"/>
      <c r="H3" s="47"/>
      <c r="I3" s="76"/>
      <c r="J3" s="77"/>
      <c r="K3" s="78"/>
      <c r="L3" s="64"/>
      <c r="M3" s="64"/>
      <c r="N3" s="64"/>
      <c r="O3" s="65"/>
    </row>
    <row r="4" spans="1:19" ht="18" customHeight="1" x14ac:dyDescent="0.25">
      <c r="A4" s="57" t="s">
        <v>3</v>
      </c>
      <c r="B4" s="57"/>
      <c r="C4" s="58"/>
      <c r="D4" s="48" t="s">
        <v>129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28"/>
    </row>
    <row r="5" spans="1:19" ht="18" customHeight="1" x14ac:dyDescent="0.25">
      <c r="A5" s="57" t="s">
        <v>4</v>
      </c>
      <c r="B5" s="57"/>
      <c r="C5" s="58"/>
      <c r="D5" s="50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29"/>
    </row>
    <row r="6" spans="1:19" ht="18" customHeight="1" x14ac:dyDescent="0.25">
      <c r="A6" s="60" t="s">
        <v>5</v>
      </c>
      <c r="B6" s="60"/>
      <c r="C6" s="61"/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  <c r="P6" s="29"/>
    </row>
    <row r="7" spans="1:19" ht="7.5" customHeight="1" thickBot="1" x14ac:dyDescent="0.3">
      <c r="A7" s="13"/>
      <c r="B7" s="13"/>
      <c r="C7" s="13"/>
      <c r="D7" s="14"/>
      <c r="E7" s="14"/>
      <c r="F7" s="14"/>
      <c r="G7" s="14"/>
      <c r="H7" s="79"/>
      <c r="I7" s="79"/>
      <c r="J7" s="79"/>
      <c r="K7" s="79"/>
      <c r="L7" s="79"/>
      <c r="M7" s="24"/>
      <c r="N7" s="100"/>
      <c r="O7" s="26"/>
    </row>
    <row r="8" spans="1:19" ht="21.75" customHeight="1" thickTop="1" x14ac:dyDescent="0.25">
      <c r="A8" s="59" t="s">
        <v>150</v>
      </c>
      <c r="B8" s="59"/>
      <c r="C8" s="59"/>
      <c r="D8" s="59"/>
      <c r="E8" s="59"/>
      <c r="F8" s="59"/>
      <c r="G8" s="59"/>
      <c r="H8" s="41" t="s">
        <v>151</v>
      </c>
      <c r="I8" s="41"/>
      <c r="J8" s="41"/>
      <c r="K8" s="41"/>
      <c r="L8" s="41"/>
      <c r="M8" s="41"/>
      <c r="N8" s="42"/>
      <c r="O8" s="53" t="str">
        <f>SUM(O14:O58)*1&amp;" шт"</f>
        <v>0 шт</v>
      </c>
    </row>
    <row r="9" spans="1:19" ht="21.75" customHeight="1" thickBot="1" x14ac:dyDescent="0.3">
      <c r="A9" s="55"/>
      <c r="B9" s="56"/>
      <c r="C9" s="56"/>
      <c r="D9" s="56"/>
      <c r="E9" s="56"/>
      <c r="F9" s="56"/>
      <c r="G9" s="56"/>
      <c r="H9" s="80" t="s">
        <v>153</v>
      </c>
      <c r="I9" s="81"/>
      <c r="J9" s="80" t="s">
        <v>153</v>
      </c>
      <c r="K9" s="81"/>
      <c r="L9" s="80" t="s">
        <v>153</v>
      </c>
      <c r="M9" s="23"/>
      <c r="N9" s="101"/>
      <c r="O9" s="54"/>
      <c r="P9" s="16"/>
      <c r="Q9" s="17"/>
      <c r="R9" s="17"/>
      <c r="S9" s="17"/>
    </row>
    <row r="10" spans="1:19" ht="18" customHeight="1" thickTop="1" x14ac:dyDescent="0.25">
      <c r="A10" s="66" t="s">
        <v>136</v>
      </c>
      <c r="B10" s="69" t="s">
        <v>137</v>
      </c>
      <c r="C10" s="35" t="s">
        <v>1</v>
      </c>
      <c r="D10" s="35" t="s">
        <v>147</v>
      </c>
      <c r="E10" s="38" t="s">
        <v>148</v>
      </c>
      <c r="F10" s="38" t="s">
        <v>2</v>
      </c>
      <c r="G10" s="38" t="s">
        <v>152</v>
      </c>
      <c r="H10" s="82" t="s">
        <v>143</v>
      </c>
      <c r="I10" s="83"/>
      <c r="J10" s="83"/>
      <c r="K10" s="83"/>
      <c r="L10" s="84"/>
      <c r="M10" s="15"/>
      <c r="N10" s="102" t="s">
        <v>142</v>
      </c>
      <c r="O10" s="32" t="s">
        <v>149</v>
      </c>
      <c r="P10" s="16"/>
      <c r="Q10" s="17"/>
      <c r="R10" s="17"/>
      <c r="S10" s="17"/>
    </row>
    <row r="11" spans="1:19" ht="18.75" customHeight="1" x14ac:dyDescent="0.25">
      <c r="A11" s="67"/>
      <c r="B11" s="70"/>
      <c r="C11" s="36"/>
      <c r="D11" s="36"/>
      <c r="E11" s="39"/>
      <c r="F11" s="39"/>
      <c r="G11" s="39"/>
      <c r="H11" s="85" t="s">
        <v>139</v>
      </c>
      <c r="I11" s="86"/>
      <c r="J11" s="87" t="s">
        <v>140</v>
      </c>
      <c r="K11" s="86"/>
      <c r="L11" s="88" t="s">
        <v>141</v>
      </c>
      <c r="M11" s="18"/>
      <c r="N11" s="103"/>
      <c r="O11" s="33"/>
      <c r="P11" s="16"/>
      <c r="Q11" s="17"/>
      <c r="R11" s="17"/>
      <c r="S11" s="17"/>
    </row>
    <row r="12" spans="1:19" ht="17.25" customHeight="1" x14ac:dyDescent="0.25">
      <c r="A12" s="67"/>
      <c r="B12" s="70"/>
      <c r="C12" s="36"/>
      <c r="D12" s="36"/>
      <c r="E12" s="39"/>
      <c r="F12" s="39"/>
      <c r="G12" s="39"/>
      <c r="H12" s="82" t="s">
        <v>132</v>
      </c>
      <c r="I12" s="83"/>
      <c r="J12" s="83"/>
      <c r="K12" s="83"/>
      <c r="L12" s="84"/>
      <c r="M12" s="15"/>
      <c r="N12" s="103"/>
      <c r="O12" s="33"/>
      <c r="P12" s="16"/>
      <c r="Q12" s="17"/>
      <c r="R12" s="17"/>
      <c r="S12" s="17"/>
    </row>
    <row r="13" spans="1:19" ht="18" customHeight="1" x14ac:dyDescent="0.25">
      <c r="A13" s="68"/>
      <c r="B13" s="71"/>
      <c r="C13" s="37"/>
      <c r="D13" s="37"/>
      <c r="E13" s="40"/>
      <c r="F13" s="40"/>
      <c r="G13" s="40"/>
      <c r="H13" s="89" t="s">
        <v>133</v>
      </c>
      <c r="I13" s="90"/>
      <c r="J13" s="91" t="s">
        <v>134</v>
      </c>
      <c r="K13" s="90"/>
      <c r="L13" s="92" t="s">
        <v>135</v>
      </c>
      <c r="M13" s="18"/>
      <c r="N13" s="104"/>
      <c r="O13" s="34"/>
      <c r="P13" s="16"/>
      <c r="Q13" s="17"/>
      <c r="R13" s="17"/>
      <c r="S13" s="17"/>
    </row>
    <row r="14" spans="1:19" ht="61.5" customHeight="1" x14ac:dyDescent="0.25">
      <c r="A14" s="5"/>
      <c r="B14" s="12" t="s">
        <v>86</v>
      </c>
      <c r="C14" s="10" t="s">
        <v>23</v>
      </c>
      <c r="D14" s="6" t="s">
        <v>6</v>
      </c>
      <c r="E14" s="9" t="s">
        <v>58</v>
      </c>
      <c r="F14" s="9" t="s">
        <v>22</v>
      </c>
      <c r="G14" s="25">
        <v>334.8</v>
      </c>
      <c r="H14" s="93">
        <f>G14*0.8</f>
        <v>267.84000000000003</v>
      </c>
      <c r="I14" s="94">
        <f t="shared" ref="I14:I58" si="0">H14*O14</f>
        <v>0</v>
      </c>
      <c r="J14" s="95">
        <f>G14*0.75</f>
        <v>251.10000000000002</v>
      </c>
      <c r="K14" s="94">
        <f t="shared" ref="K14:K58" si="1">J14*O14</f>
        <v>0</v>
      </c>
      <c r="L14" s="96">
        <f>G14*0.7</f>
        <v>234.35999999999999</v>
      </c>
      <c r="M14" s="19">
        <f t="shared" ref="M14:M58" si="2">L14*O14</f>
        <v>0</v>
      </c>
      <c r="N14" s="105">
        <v>14</v>
      </c>
      <c r="O14" s="21"/>
      <c r="P14" s="27"/>
    </row>
    <row r="15" spans="1:19" ht="61.5" customHeight="1" x14ac:dyDescent="0.25">
      <c r="A15" s="5"/>
      <c r="B15" s="12" t="s">
        <v>87</v>
      </c>
      <c r="C15" s="10" t="s">
        <v>24</v>
      </c>
      <c r="D15" s="6" t="s">
        <v>7</v>
      </c>
      <c r="E15" s="9" t="s">
        <v>58</v>
      </c>
      <c r="F15" s="9" t="s">
        <v>22</v>
      </c>
      <c r="G15" s="25">
        <v>334.8</v>
      </c>
      <c r="H15" s="93">
        <f t="shared" ref="H15:H58" si="3">G15*0.8</f>
        <v>267.84000000000003</v>
      </c>
      <c r="I15" s="94">
        <f t="shared" si="0"/>
        <v>0</v>
      </c>
      <c r="J15" s="95">
        <f t="shared" ref="J15:J58" si="4">G15*0.75</f>
        <v>251.10000000000002</v>
      </c>
      <c r="K15" s="94">
        <f t="shared" si="1"/>
        <v>0</v>
      </c>
      <c r="L15" s="96">
        <f t="shared" ref="L15:L58" si="5">G15*0.7</f>
        <v>234.35999999999999</v>
      </c>
      <c r="M15" s="19">
        <f t="shared" si="2"/>
        <v>0</v>
      </c>
      <c r="N15" s="105" t="s">
        <v>154</v>
      </c>
      <c r="O15" s="21"/>
      <c r="P15" s="27"/>
    </row>
    <row r="16" spans="1:19" ht="61.5" customHeight="1" x14ac:dyDescent="0.25">
      <c r="A16" s="7"/>
      <c r="B16" s="12" t="s">
        <v>88</v>
      </c>
      <c r="C16" s="11" t="s">
        <v>25</v>
      </c>
      <c r="D16" s="8" t="s">
        <v>59</v>
      </c>
      <c r="E16" s="9" t="s">
        <v>58</v>
      </c>
      <c r="F16" s="9" t="s">
        <v>22</v>
      </c>
      <c r="G16" s="25">
        <v>374.4</v>
      </c>
      <c r="H16" s="93">
        <f t="shared" si="3"/>
        <v>299.52</v>
      </c>
      <c r="I16" s="94">
        <f t="shared" si="0"/>
        <v>0</v>
      </c>
      <c r="J16" s="95">
        <f t="shared" si="4"/>
        <v>280.79999999999995</v>
      </c>
      <c r="K16" s="94">
        <f t="shared" si="1"/>
        <v>0</v>
      </c>
      <c r="L16" s="96">
        <f t="shared" si="5"/>
        <v>262.08</v>
      </c>
      <c r="M16" s="19">
        <f t="shared" si="2"/>
        <v>0</v>
      </c>
      <c r="N16" s="105">
        <v>9</v>
      </c>
      <c r="O16" s="21"/>
      <c r="P16" s="27"/>
    </row>
    <row r="17" spans="1:16" ht="61.5" customHeight="1" x14ac:dyDescent="0.25">
      <c r="A17" s="7"/>
      <c r="B17" s="12" t="s">
        <v>89</v>
      </c>
      <c r="C17" s="11" t="s">
        <v>60</v>
      </c>
      <c r="D17" s="8" t="s">
        <v>84</v>
      </c>
      <c r="E17" s="9" t="s">
        <v>58</v>
      </c>
      <c r="F17" s="9" t="s">
        <v>22</v>
      </c>
      <c r="G17" s="25">
        <v>393.48</v>
      </c>
      <c r="H17" s="93">
        <f t="shared" si="3"/>
        <v>314.78400000000005</v>
      </c>
      <c r="I17" s="94">
        <f t="shared" si="0"/>
        <v>0</v>
      </c>
      <c r="J17" s="95">
        <f t="shared" si="4"/>
        <v>295.11</v>
      </c>
      <c r="K17" s="94">
        <f t="shared" si="1"/>
        <v>0</v>
      </c>
      <c r="L17" s="96">
        <f t="shared" si="5"/>
        <v>275.43599999999998</v>
      </c>
      <c r="M17" s="19">
        <f t="shared" si="2"/>
        <v>0</v>
      </c>
      <c r="N17" s="105">
        <v>17</v>
      </c>
      <c r="O17" s="21"/>
      <c r="P17" s="27"/>
    </row>
    <row r="18" spans="1:16" ht="61.5" customHeight="1" x14ac:dyDescent="0.25">
      <c r="A18" s="7"/>
      <c r="B18" s="12" t="s">
        <v>90</v>
      </c>
      <c r="C18" s="11" t="s">
        <v>61</v>
      </c>
      <c r="D18" s="8" t="s">
        <v>85</v>
      </c>
      <c r="E18" s="9" t="s">
        <v>58</v>
      </c>
      <c r="F18" s="9" t="s">
        <v>22</v>
      </c>
      <c r="G18" s="25">
        <v>393.48</v>
      </c>
      <c r="H18" s="93">
        <f t="shared" si="3"/>
        <v>314.78400000000005</v>
      </c>
      <c r="I18" s="94">
        <f t="shared" si="0"/>
        <v>0</v>
      </c>
      <c r="J18" s="95">
        <f t="shared" si="4"/>
        <v>295.11</v>
      </c>
      <c r="K18" s="94">
        <f t="shared" si="1"/>
        <v>0</v>
      </c>
      <c r="L18" s="96">
        <f t="shared" si="5"/>
        <v>275.43599999999998</v>
      </c>
      <c r="M18" s="19">
        <f t="shared" si="2"/>
        <v>0</v>
      </c>
      <c r="N18" s="105">
        <v>12</v>
      </c>
      <c r="O18" s="21"/>
      <c r="P18" s="27"/>
    </row>
    <row r="19" spans="1:16" ht="61.5" customHeight="1" x14ac:dyDescent="0.25">
      <c r="A19" s="7"/>
      <c r="B19" s="12" t="s">
        <v>91</v>
      </c>
      <c r="C19" s="11" t="s">
        <v>26</v>
      </c>
      <c r="D19" s="8" t="s">
        <v>8</v>
      </c>
      <c r="E19" s="9" t="s">
        <v>58</v>
      </c>
      <c r="F19" s="9" t="s">
        <v>22</v>
      </c>
      <c r="G19" s="25">
        <v>334.8</v>
      </c>
      <c r="H19" s="93">
        <f t="shared" si="3"/>
        <v>267.84000000000003</v>
      </c>
      <c r="I19" s="94">
        <f t="shared" si="0"/>
        <v>0</v>
      </c>
      <c r="J19" s="95">
        <f t="shared" si="4"/>
        <v>251.10000000000002</v>
      </c>
      <c r="K19" s="94">
        <f t="shared" si="1"/>
        <v>0</v>
      </c>
      <c r="L19" s="96">
        <f t="shared" si="5"/>
        <v>234.35999999999999</v>
      </c>
      <c r="M19" s="19">
        <f t="shared" si="2"/>
        <v>0</v>
      </c>
      <c r="N19" s="108" t="s">
        <v>154</v>
      </c>
      <c r="O19" s="21"/>
      <c r="P19" s="27"/>
    </row>
    <row r="20" spans="1:16" ht="61.5" customHeight="1" x14ac:dyDescent="0.25">
      <c r="A20" s="7"/>
      <c r="B20" s="12" t="s">
        <v>92</v>
      </c>
      <c r="C20" s="11" t="s">
        <v>80</v>
      </c>
      <c r="D20" s="8" t="s">
        <v>81</v>
      </c>
      <c r="E20" s="9" t="s">
        <v>58</v>
      </c>
      <c r="F20" s="9" t="s">
        <v>22</v>
      </c>
      <c r="G20" s="25">
        <v>334.8</v>
      </c>
      <c r="H20" s="93">
        <f t="shared" si="3"/>
        <v>267.84000000000003</v>
      </c>
      <c r="I20" s="94">
        <f t="shared" si="0"/>
        <v>0</v>
      </c>
      <c r="J20" s="95">
        <f t="shared" si="4"/>
        <v>251.10000000000002</v>
      </c>
      <c r="K20" s="94">
        <f t="shared" si="1"/>
        <v>0</v>
      </c>
      <c r="L20" s="96">
        <f t="shared" si="5"/>
        <v>234.35999999999999</v>
      </c>
      <c r="M20" s="19">
        <f t="shared" si="2"/>
        <v>0</v>
      </c>
      <c r="N20" s="105">
        <v>18</v>
      </c>
      <c r="O20" s="21"/>
      <c r="P20" s="27"/>
    </row>
    <row r="21" spans="1:16" ht="61.5" customHeight="1" x14ac:dyDescent="0.25">
      <c r="A21" s="7"/>
      <c r="B21" s="12" t="s">
        <v>93</v>
      </c>
      <c r="C21" s="11" t="s">
        <v>82</v>
      </c>
      <c r="D21" s="8" t="s">
        <v>83</v>
      </c>
      <c r="E21" s="9" t="s">
        <v>58</v>
      </c>
      <c r="F21" s="9" t="s">
        <v>130</v>
      </c>
      <c r="G21" s="25">
        <v>3043</v>
      </c>
      <c r="H21" s="93">
        <f t="shared" si="3"/>
        <v>2434.4</v>
      </c>
      <c r="I21" s="94">
        <f t="shared" si="0"/>
        <v>0</v>
      </c>
      <c r="J21" s="95">
        <f t="shared" si="4"/>
        <v>2282.25</v>
      </c>
      <c r="K21" s="94">
        <f t="shared" si="1"/>
        <v>0</v>
      </c>
      <c r="L21" s="96">
        <f t="shared" si="5"/>
        <v>2130.1</v>
      </c>
      <c r="M21" s="19">
        <f t="shared" si="2"/>
        <v>0</v>
      </c>
      <c r="N21" s="105" t="s">
        <v>154</v>
      </c>
      <c r="O21" s="21"/>
      <c r="P21" s="27"/>
    </row>
    <row r="22" spans="1:16" ht="61.5" customHeight="1" x14ac:dyDescent="0.25">
      <c r="A22" s="7"/>
      <c r="B22" s="12" t="s">
        <v>94</v>
      </c>
      <c r="C22" s="11" t="s">
        <v>27</v>
      </c>
      <c r="D22" s="8" t="s">
        <v>62</v>
      </c>
      <c r="E22" s="9" t="s">
        <v>58</v>
      </c>
      <c r="F22" s="9" t="s">
        <v>22</v>
      </c>
      <c r="G22" s="25">
        <v>376.2</v>
      </c>
      <c r="H22" s="93">
        <f t="shared" si="3"/>
        <v>300.95999999999998</v>
      </c>
      <c r="I22" s="94">
        <f t="shared" si="0"/>
        <v>0</v>
      </c>
      <c r="J22" s="95">
        <f t="shared" si="4"/>
        <v>282.14999999999998</v>
      </c>
      <c r="K22" s="94">
        <f t="shared" si="1"/>
        <v>0</v>
      </c>
      <c r="L22" s="96">
        <f t="shared" si="5"/>
        <v>263.33999999999997</v>
      </c>
      <c r="M22" s="19">
        <f>L22*O22</f>
        <v>0</v>
      </c>
      <c r="N22" s="105">
        <v>17</v>
      </c>
      <c r="O22" s="21"/>
      <c r="P22" s="27"/>
    </row>
    <row r="23" spans="1:16" ht="61.5" customHeight="1" x14ac:dyDescent="0.25">
      <c r="A23" s="7"/>
      <c r="B23" s="12" t="s">
        <v>95</v>
      </c>
      <c r="C23" s="11" t="s">
        <v>28</v>
      </c>
      <c r="D23" s="8" t="s">
        <v>9</v>
      </c>
      <c r="E23" s="9" t="s">
        <v>58</v>
      </c>
      <c r="F23" s="9" t="s">
        <v>22</v>
      </c>
      <c r="G23" s="25">
        <v>313.56</v>
      </c>
      <c r="H23" s="93">
        <f t="shared" si="3"/>
        <v>250.84800000000001</v>
      </c>
      <c r="I23" s="94">
        <f t="shared" si="0"/>
        <v>0</v>
      </c>
      <c r="J23" s="95">
        <f t="shared" si="4"/>
        <v>235.17000000000002</v>
      </c>
      <c r="K23" s="94">
        <f t="shared" si="1"/>
        <v>0</v>
      </c>
      <c r="L23" s="96">
        <f t="shared" si="5"/>
        <v>219.49199999999999</v>
      </c>
      <c r="M23" s="19">
        <f t="shared" si="2"/>
        <v>0</v>
      </c>
      <c r="N23" s="105" t="s">
        <v>154</v>
      </c>
      <c r="O23" s="21"/>
      <c r="P23" s="27"/>
    </row>
    <row r="24" spans="1:16" ht="61.5" customHeight="1" x14ac:dyDescent="0.25">
      <c r="A24" s="7"/>
      <c r="B24" s="12" t="s">
        <v>96</v>
      </c>
      <c r="C24" s="11" t="s">
        <v>29</v>
      </c>
      <c r="D24" s="8" t="s">
        <v>10</v>
      </c>
      <c r="E24" s="9" t="s">
        <v>58</v>
      </c>
      <c r="F24" s="9" t="s">
        <v>22</v>
      </c>
      <c r="G24" s="25">
        <v>290.88</v>
      </c>
      <c r="H24" s="93">
        <f t="shared" si="3"/>
        <v>232.70400000000001</v>
      </c>
      <c r="I24" s="94">
        <f t="shared" si="0"/>
        <v>0</v>
      </c>
      <c r="J24" s="95">
        <f t="shared" si="4"/>
        <v>218.16</v>
      </c>
      <c r="K24" s="94">
        <f t="shared" si="1"/>
        <v>0</v>
      </c>
      <c r="L24" s="96">
        <f t="shared" si="5"/>
        <v>203.61599999999999</v>
      </c>
      <c r="M24" s="19">
        <f t="shared" si="2"/>
        <v>0</v>
      </c>
      <c r="N24" s="105">
        <v>12</v>
      </c>
      <c r="O24" s="21"/>
      <c r="P24" s="27"/>
    </row>
    <row r="25" spans="1:16" ht="61.5" customHeight="1" x14ac:dyDescent="0.25">
      <c r="A25" s="7"/>
      <c r="B25" s="12" t="s">
        <v>97</v>
      </c>
      <c r="C25" s="11" t="s">
        <v>30</v>
      </c>
      <c r="D25" s="8" t="s">
        <v>11</v>
      </c>
      <c r="E25" s="9" t="s">
        <v>58</v>
      </c>
      <c r="F25" s="9" t="s">
        <v>22</v>
      </c>
      <c r="G25" s="25">
        <v>290.88</v>
      </c>
      <c r="H25" s="93">
        <f t="shared" si="3"/>
        <v>232.70400000000001</v>
      </c>
      <c r="I25" s="94">
        <f t="shared" si="0"/>
        <v>0</v>
      </c>
      <c r="J25" s="95">
        <f t="shared" si="4"/>
        <v>218.16</v>
      </c>
      <c r="K25" s="94">
        <f t="shared" si="1"/>
        <v>0</v>
      </c>
      <c r="L25" s="96">
        <f t="shared" si="5"/>
        <v>203.61599999999999</v>
      </c>
      <c r="M25" s="19">
        <f t="shared" si="2"/>
        <v>0</v>
      </c>
      <c r="N25" s="105">
        <v>10</v>
      </c>
      <c r="O25" s="21"/>
      <c r="P25" s="27"/>
    </row>
    <row r="26" spans="1:16" ht="61.5" customHeight="1" x14ac:dyDescent="0.25">
      <c r="A26" s="7"/>
      <c r="B26" s="12" t="s">
        <v>98</v>
      </c>
      <c r="C26" s="11" t="s">
        <v>78</v>
      </c>
      <c r="D26" s="8" t="s">
        <v>79</v>
      </c>
      <c r="E26" s="9" t="s">
        <v>58</v>
      </c>
      <c r="F26" s="9" t="s">
        <v>22</v>
      </c>
      <c r="G26" s="25">
        <v>349.92</v>
      </c>
      <c r="H26" s="93">
        <f t="shared" si="3"/>
        <v>279.93600000000004</v>
      </c>
      <c r="I26" s="94">
        <f t="shared" si="0"/>
        <v>0</v>
      </c>
      <c r="J26" s="95">
        <f t="shared" si="4"/>
        <v>262.44</v>
      </c>
      <c r="K26" s="94">
        <f t="shared" si="1"/>
        <v>0</v>
      </c>
      <c r="L26" s="96">
        <f t="shared" si="5"/>
        <v>244.94399999999999</v>
      </c>
      <c r="M26" s="19">
        <f t="shared" si="2"/>
        <v>0</v>
      </c>
      <c r="N26" s="105">
        <v>15</v>
      </c>
      <c r="O26" s="21"/>
      <c r="P26" s="27"/>
    </row>
    <row r="27" spans="1:16" ht="61.5" customHeight="1" x14ac:dyDescent="0.25">
      <c r="A27" s="7"/>
      <c r="B27" s="12" t="s">
        <v>99</v>
      </c>
      <c r="C27" s="11" t="s">
        <v>31</v>
      </c>
      <c r="D27" s="8" t="s">
        <v>52</v>
      </c>
      <c r="E27" s="9" t="s">
        <v>58</v>
      </c>
      <c r="F27" s="9" t="s">
        <v>22</v>
      </c>
      <c r="G27" s="25">
        <v>349.92</v>
      </c>
      <c r="H27" s="93">
        <f t="shared" si="3"/>
        <v>279.93600000000004</v>
      </c>
      <c r="I27" s="94">
        <f t="shared" si="0"/>
        <v>0</v>
      </c>
      <c r="J27" s="95">
        <f t="shared" si="4"/>
        <v>262.44</v>
      </c>
      <c r="K27" s="94">
        <f t="shared" si="1"/>
        <v>0</v>
      </c>
      <c r="L27" s="96">
        <f t="shared" si="5"/>
        <v>244.94399999999999</v>
      </c>
      <c r="M27" s="19">
        <f t="shared" si="2"/>
        <v>0</v>
      </c>
      <c r="N27" s="105">
        <v>16</v>
      </c>
      <c r="O27" s="21"/>
      <c r="P27" s="27"/>
    </row>
    <row r="28" spans="1:16" ht="61.5" customHeight="1" x14ac:dyDescent="0.25">
      <c r="A28" s="7"/>
      <c r="B28" s="12" t="s">
        <v>100</v>
      </c>
      <c r="C28" s="11" t="s">
        <v>32</v>
      </c>
      <c r="D28" s="8" t="s">
        <v>55</v>
      </c>
      <c r="E28" s="9" t="s">
        <v>58</v>
      </c>
      <c r="F28" s="9" t="s">
        <v>22</v>
      </c>
      <c r="G28" s="25">
        <v>378.36</v>
      </c>
      <c r="H28" s="93">
        <f t="shared" si="3"/>
        <v>302.68800000000005</v>
      </c>
      <c r="I28" s="94">
        <f t="shared" si="0"/>
        <v>0</v>
      </c>
      <c r="J28" s="95">
        <f t="shared" si="4"/>
        <v>283.77</v>
      </c>
      <c r="K28" s="94">
        <f t="shared" si="1"/>
        <v>0</v>
      </c>
      <c r="L28" s="96">
        <f t="shared" si="5"/>
        <v>264.85199999999998</v>
      </c>
      <c r="M28" s="19">
        <f>L28*O28</f>
        <v>0</v>
      </c>
      <c r="N28" s="105">
        <v>7</v>
      </c>
      <c r="O28" s="21"/>
      <c r="P28" s="27"/>
    </row>
    <row r="29" spans="1:16" ht="61.5" customHeight="1" x14ac:dyDescent="0.25">
      <c r="A29" s="7"/>
      <c r="B29" s="12" t="s">
        <v>101</v>
      </c>
      <c r="C29" s="11" t="s">
        <v>33</v>
      </c>
      <c r="D29" s="8" t="s">
        <v>12</v>
      </c>
      <c r="E29" s="9" t="s">
        <v>58</v>
      </c>
      <c r="F29" s="9" t="s">
        <v>22</v>
      </c>
      <c r="G29" s="25">
        <v>378.36</v>
      </c>
      <c r="H29" s="93">
        <f t="shared" si="3"/>
        <v>302.68800000000005</v>
      </c>
      <c r="I29" s="94">
        <f t="shared" si="0"/>
        <v>0</v>
      </c>
      <c r="J29" s="95">
        <f t="shared" si="4"/>
        <v>283.77</v>
      </c>
      <c r="K29" s="94">
        <f t="shared" si="1"/>
        <v>0</v>
      </c>
      <c r="L29" s="96">
        <f t="shared" si="5"/>
        <v>264.85199999999998</v>
      </c>
      <c r="M29" s="19">
        <f t="shared" ref="M29:M30" si="6">L29*O29</f>
        <v>0</v>
      </c>
      <c r="N29" s="105">
        <v>13</v>
      </c>
      <c r="O29" s="21"/>
      <c r="P29" s="27"/>
    </row>
    <row r="30" spans="1:16" ht="61.5" customHeight="1" x14ac:dyDescent="0.25">
      <c r="A30" s="7"/>
      <c r="B30" s="12" t="s">
        <v>102</v>
      </c>
      <c r="C30" s="11" t="s">
        <v>34</v>
      </c>
      <c r="D30" s="8" t="s">
        <v>13</v>
      </c>
      <c r="E30" s="9" t="s">
        <v>58</v>
      </c>
      <c r="F30" s="9" t="s">
        <v>22</v>
      </c>
      <c r="G30" s="25">
        <v>349.92</v>
      </c>
      <c r="H30" s="93">
        <f t="shared" si="3"/>
        <v>279.93600000000004</v>
      </c>
      <c r="I30" s="94">
        <f t="shared" si="0"/>
        <v>0</v>
      </c>
      <c r="J30" s="95">
        <f t="shared" si="4"/>
        <v>262.44</v>
      </c>
      <c r="K30" s="94">
        <f t="shared" si="1"/>
        <v>0</v>
      </c>
      <c r="L30" s="96">
        <f t="shared" si="5"/>
        <v>244.94399999999999</v>
      </c>
      <c r="M30" s="19">
        <f t="shared" si="6"/>
        <v>0</v>
      </c>
      <c r="N30" s="105">
        <v>16</v>
      </c>
      <c r="O30" s="21"/>
      <c r="P30" s="27"/>
    </row>
    <row r="31" spans="1:16" ht="61.5" customHeight="1" x14ac:dyDescent="0.25">
      <c r="A31" s="7"/>
      <c r="B31" s="12" t="s">
        <v>103</v>
      </c>
      <c r="C31" s="11" t="s">
        <v>35</v>
      </c>
      <c r="D31" s="8" t="s">
        <v>14</v>
      </c>
      <c r="E31" s="9" t="s">
        <v>58</v>
      </c>
      <c r="F31" s="9" t="s">
        <v>22</v>
      </c>
      <c r="G31" s="25">
        <v>349.92</v>
      </c>
      <c r="H31" s="93">
        <f t="shared" si="3"/>
        <v>279.93600000000004</v>
      </c>
      <c r="I31" s="94">
        <f t="shared" si="0"/>
        <v>0</v>
      </c>
      <c r="J31" s="95">
        <f t="shared" si="4"/>
        <v>262.44</v>
      </c>
      <c r="K31" s="94">
        <f t="shared" si="1"/>
        <v>0</v>
      </c>
      <c r="L31" s="96">
        <f t="shared" si="5"/>
        <v>244.94399999999999</v>
      </c>
      <c r="M31" s="19">
        <f t="shared" si="2"/>
        <v>0</v>
      </c>
      <c r="N31" s="105">
        <v>11</v>
      </c>
      <c r="O31" s="21"/>
      <c r="P31" s="27"/>
    </row>
    <row r="32" spans="1:16" ht="61.5" customHeight="1" x14ac:dyDescent="0.25">
      <c r="A32" s="7"/>
      <c r="B32" s="12" t="s">
        <v>104</v>
      </c>
      <c r="C32" s="11" t="s">
        <v>36</v>
      </c>
      <c r="D32" s="8" t="s">
        <v>53</v>
      </c>
      <c r="E32" s="9" t="s">
        <v>58</v>
      </c>
      <c r="F32" s="9" t="s">
        <v>22</v>
      </c>
      <c r="G32" s="25">
        <v>378.36</v>
      </c>
      <c r="H32" s="93">
        <f t="shared" si="3"/>
        <v>302.68800000000005</v>
      </c>
      <c r="I32" s="94">
        <f t="shared" si="0"/>
        <v>0</v>
      </c>
      <c r="J32" s="95">
        <f t="shared" si="4"/>
        <v>283.77</v>
      </c>
      <c r="K32" s="94">
        <f t="shared" si="1"/>
        <v>0</v>
      </c>
      <c r="L32" s="96">
        <f t="shared" si="5"/>
        <v>264.85199999999998</v>
      </c>
      <c r="M32" s="19">
        <f>L32*O32</f>
        <v>0</v>
      </c>
      <c r="N32" s="105">
        <v>6</v>
      </c>
      <c r="O32" s="21"/>
      <c r="P32" s="27"/>
    </row>
    <row r="33" spans="1:16" ht="61.5" customHeight="1" x14ac:dyDescent="0.25">
      <c r="A33" s="7"/>
      <c r="B33" s="12" t="s">
        <v>105</v>
      </c>
      <c r="C33" s="11" t="s">
        <v>37</v>
      </c>
      <c r="D33" s="8" t="s">
        <v>15</v>
      </c>
      <c r="E33" s="9" t="s">
        <v>58</v>
      </c>
      <c r="F33" s="9" t="s">
        <v>22</v>
      </c>
      <c r="G33" s="25">
        <v>378.36</v>
      </c>
      <c r="H33" s="93">
        <f t="shared" si="3"/>
        <v>302.68800000000005</v>
      </c>
      <c r="I33" s="94">
        <f t="shared" si="0"/>
        <v>0</v>
      </c>
      <c r="J33" s="95">
        <f t="shared" si="4"/>
        <v>283.77</v>
      </c>
      <c r="K33" s="94">
        <f t="shared" si="1"/>
        <v>0</v>
      </c>
      <c r="L33" s="96">
        <f t="shared" si="5"/>
        <v>264.85199999999998</v>
      </c>
      <c r="M33" s="19">
        <f t="shared" si="2"/>
        <v>0</v>
      </c>
      <c r="N33" s="105">
        <v>13</v>
      </c>
      <c r="O33" s="21"/>
      <c r="P33" s="27"/>
    </row>
    <row r="34" spans="1:16" ht="61.5" customHeight="1" x14ac:dyDescent="0.25">
      <c r="A34" s="7"/>
      <c r="B34" s="12" t="s">
        <v>106</v>
      </c>
      <c r="C34" s="11" t="s">
        <v>38</v>
      </c>
      <c r="D34" s="8" t="s">
        <v>54</v>
      </c>
      <c r="E34" s="9" t="s">
        <v>58</v>
      </c>
      <c r="F34" s="9" t="s">
        <v>22</v>
      </c>
      <c r="G34" s="25">
        <v>378.36</v>
      </c>
      <c r="H34" s="93">
        <f t="shared" si="3"/>
        <v>302.68800000000005</v>
      </c>
      <c r="I34" s="94">
        <f t="shared" si="0"/>
        <v>0</v>
      </c>
      <c r="J34" s="95">
        <f t="shared" si="4"/>
        <v>283.77</v>
      </c>
      <c r="K34" s="94">
        <f t="shared" si="1"/>
        <v>0</v>
      </c>
      <c r="L34" s="96">
        <f t="shared" si="5"/>
        <v>264.85199999999998</v>
      </c>
      <c r="M34" s="19">
        <f t="shared" si="2"/>
        <v>0</v>
      </c>
      <c r="N34" s="105">
        <v>15</v>
      </c>
      <c r="O34" s="21"/>
      <c r="P34" s="27"/>
    </row>
    <row r="35" spans="1:16" ht="61.5" customHeight="1" x14ac:dyDescent="0.25">
      <c r="A35" s="7"/>
      <c r="B35" s="12" t="s">
        <v>107</v>
      </c>
      <c r="C35" s="11" t="s">
        <v>39</v>
      </c>
      <c r="D35" s="8" t="s">
        <v>16</v>
      </c>
      <c r="E35" s="9" t="s">
        <v>58</v>
      </c>
      <c r="F35" s="9" t="s">
        <v>22</v>
      </c>
      <c r="G35" s="25">
        <v>378.36</v>
      </c>
      <c r="H35" s="93">
        <f t="shared" si="3"/>
        <v>302.68800000000005</v>
      </c>
      <c r="I35" s="94">
        <f t="shared" si="0"/>
        <v>0</v>
      </c>
      <c r="J35" s="95">
        <f t="shared" si="4"/>
        <v>283.77</v>
      </c>
      <c r="K35" s="97"/>
      <c r="L35" s="96">
        <f t="shared" si="5"/>
        <v>264.85199999999998</v>
      </c>
      <c r="M35" s="22"/>
      <c r="N35" s="105">
        <v>12</v>
      </c>
      <c r="O35" s="21"/>
      <c r="P35" s="27"/>
    </row>
    <row r="36" spans="1:16" ht="61.5" customHeight="1" x14ac:dyDescent="0.25">
      <c r="A36" s="7"/>
      <c r="B36" s="12" t="s">
        <v>108</v>
      </c>
      <c r="C36" s="11" t="s">
        <v>40</v>
      </c>
      <c r="D36" s="8" t="s">
        <v>17</v>
      </c>
      <c r="E36" s="9" t="s">
        <v>58</v>
      </c>
      <c r="F36" s="9" t="s">
        <v>22</v>
      </c>
      <c r="G36" s="25">
        <v>334.8</v>
      </c>
      <c r="H36" s="93">
        <f t="shared" si="3"/>
        <v>267.84000000000003</v>
      </c>
      <c r="I36" s="94">
        <f t="shared" si="0"/>
        <v>0</v>
      </c>
      <c r="J36" s="95">
        <f t="shared" si="4"/>
        <v>251.10000000000002</v>
      </c>
      <c r="K36" s="94">
        <f t="shared" si="1"/>
        <v>0</v>
      </c>
      <c r="L36" s="96">
        <f t="shared" si="5"/>
        <v>234.35999999999999</v>
      </c>
      <c r="M36" s="19">
        <f t="shared" si="2"/>
        <v>0</v>
      </c>
      <c r="N36" s="105">
        <v>8</v>
      </c>
      <c r="O36" s="21"/>
      <c r="P36" s="27"/>
    </row>
    <row r="37" spans="1:16" ht="61.5" customHeight="1" x14ac:dyDescent="0.25">
      <c r="A37" s="7"/>
      <c r="B37" s="12" t="s">
        <v>109</v>
      </c>
      <c r="C37" s="11" t="s">
        <v>41</v>
      </c>
      <c r="D37" s="8" t="s">
        <v>18</v>
      </c>
      <c r="E37" s="9" t="s">
        <v>58</v>
      </c>
      <c r="F37" s="9" t="s">
        <v>22</v>
      </c>
      <c r="G37" s="25">
        <v>378.36</v>
      </c>
      <c r="H37" s="93">
        <f t="shared" si="3"/>
        <v>302.68800000000005</v>
      </c>
      <c r="I37" s="94">
        <f t="shared" si="0"/>
        <v>0</v>
      </c>
      <c r="J37" s="95">
        <f t="shared" si="4"/>
        <v>283.77</v>
      </c>
      <c r="K37" s="94">
        <f t="shared" si="1"/>
        <v>0</v>
      </c>
      <c r="L37" s="96">
        <f t="shared" si="5"/>
        <v>264.85199999999998</v>
      </c>
      <c r="M37" s="19">
        <f t="shared" si="2"/>
        <v>0</v>
      </c>
      <c r="N37" s="105">
        <v>16</v>
      </c>
      <c r="O37" s="21"/>
      <c r="P37" s="27"/>
    </row>
    <row r="38" spans="1:16" ht="61.5" customHeight="1" x14ac:dyDescent="0.25">
      <c r="A38" s="7"/>
      <c r="B38" s="12" t="s">
        <v>110</v>
      </c>
      <c r="C38" s="11" t="s">
        <v>42</v>
      </c>
      <c r="D38" s="8" t="s">
        <v>19</v>
      </c>
      <c r="E38" s="9" t="s">
        <v>58</v>
      </c>
      <c r="F38" s="9" t="s">
        <v>22</v>
      </c>
      <c r="G38" s="25">
        <v>378.36</v>
      </c>
      <c r="H38" s="93">
        <f t="shared" si="3"/>
        <v>302.68800000000005</v>
      </c>
      <c r="I38" s="94">
        <f t="shared" si="0"/>
        <v>0</v>
      </c>
      <c r="J38" s="95">
        <f t="shared" si="4"/>
        <v>283.77</v>
      </c>
      <c r="K38" s="94">
        <f t="shared" si="1"/>
        <v>0</v>
      </c>
      <c r="L38" s="96">
        <f t="shared" si="5"/>
        <v>264.85199999999998</v>
      </c>
      <c r="M38" s="19">
        <f t="shared" si="2"/>
        <v>0</v>
      </c>
      <c r="N38" s="105">
        <v>11</v>
      </c>
      <c r="O38" s="21"/>
      <c r="P38" s="27"/>
    </row>
    <row r="39" spans="1:16" ht="61.5" customHeight="1" x14ac:dyDescent="0.25">
      <c r="A39" s="7"/>
      <c r="B39" s="12" t="s">
        <v>111</v>
      </c>
      <c r="C39" s="11" t="s">
        <v>43</v>
      </c>
      <c r="D39" s="8" t="s">
        <v>45</v>
      </c>
      <c r="E39" s="9" t="s">
        <v>58</v>
      </c>
      <c r="F39" s="9" t="s">
        <v>22</v>
      </c>
      <c r="G39" s="25">
        <v>436.68</v>
      </c>
      <c r="H39" s="93">
        <f t="shared" si="3"/>
        <v>349.34400000000005</v>
      </c>
      <c r="I39" s="94">
        <f t="shared" si="0"/>
        <v>0</v>
      </c>
      <c r="J39" s="95">
        <f t="shared" si="4"/>
        <v>327.51</v>
      </c>
      <c r="K39" s="94">
        <f t="shared" si="1"/>
        <v>0</v>
      </c>
      <c r="L39" s="96">
        <f t="shared" si="5"/>
        <v>305.67599999999999</v>
      </c>
      <c r="M39" s="19">
        <f>L39*O39</f>
        <v>0</v>
      </c>
      <c r="N39" s="105">
        <v>6</v>
      </c>
      <c r="O39" s="21"/>
      <c r="P39" s="27"/>
    </row>
    <row r="40" spans="1:16" ht="61.5" customHeight="1" x14ac:dyDescent="0.25">
      <c r="A40" s="7"/>
      <c r="B40" s="12" t="s">
        <v>112</v>
      </c>
      <c r="C40" s="11" t="s">
        <v>44</v>
      </c>
      <c r="D40" s="8" t="s">
        <v>46</v>
      </c>
      <c r="E40" s="9" t="s">
        <v>58</v>
      </c>
      <c r="F40" s="9" t="s">
        <v>22</v>
      </c>
      <c r="G40" s="25">
        <v>436.68</v>
      </c>
      <c r="H40" s="93">
        <f t="shared" si="3"/>
        <v>349.34400000000005</v>
      </c>
      <c r="I40" s="94">
        <f t="shared" si="0"/>
        <v>0</v>
      </c>
      <c r="J40" s="95">
        <f t="shared" si="4"/>
        <v>327.51</v>
      </c>
      <c r="K40" s="97"/>
      <c r="L40" s="96">
        <f t="shared" si="5"/>
        <v>305.67599999999999</v>
      </c>
      <c r="M40" s="22"/>
      <c r="N40" s="105">
        <v>21</v>
      </c>
      <c r="O40" s="21"/>
      <c r="P40" s="27"/>
    </row>
    <row r="41" spans="1:16" ht="61.5" customHeight="1" x14ac:dyDescent="0.25">
      <c r="A41" s="7"/>
      <c r="B41" s="12" t="s">
        <v>113</v>
      </c>
      <c r="C41" s="11" t="s">
        <v>76</v>
      </c>
      <c r="D41" s="8" t="s">
        <v>77</v>
      </c>
      <c r="E41" s="9" t="s">
        <v>58</v>
      </c>
      <c r="F41" s="9" t="s">
        <v>22</v>
      </c>
      <c r="G41" s="25">
        <v>655.20000000000005</v>
      </c>
      <c r="H41" s="93">
        <f t="shared" si="3"/>
        <v>524.16000000000008</v>
      </c>
      <c r="I41" s="94">
        <f t="shared" si="0"/>
        <v>0</v>
      </c>
      <c r="J41" s="95">
        <f t="shared" si="4"/>
        <v>491.40000000000003</v>
      </c>
      <c r="K41" s="94">
        <f t="shared" si="1"/>
        <v>0</v>
      </c>
      <c r="L41" s="96">
        <f t="shared" si="5"/>
        <v>458.64</v>
      </c>
      <c r="M41" s="19">
        <f t="shared" si="2"/>
        <v>0</v>
      </c>
      <c r="N41" s="105">
        <v>18</v>
      </c>
      <c r="O41" s="21"/>
      <c r="P41" s="27"/>
    </row>
    <row r="42" spans="1:16" ht="61.5" customHeight="1" x14ac:dyDescent="0.25">
      <c r="A42" s="7"/>
      <c r="B42" s="12" t="s">
        <v>114</v>
      </c>
      <c r="C42" s="11" t="s">
        <v>56</v>
      </c>
      <c r="D42" s="8" t="s">
        <v>57</v>
      </c>
      <c r="E42" s="9" t="s">
        <v>58</v>
      </c>
      <c r="F42" s="9" t="s">
        <v>22</v>
      </c>
      <c r="G42" s="25">
        <v>611.64</v>
      </c>
      <c r="H42" s="93">
        <f t="shared" si="3"/>
        <v>489.31200000000001</v>
      </c>
      <c r="I42" s="94">
        <f t="shared" ref="I42" si="7">H42*O42</f>
        <v>0</v>
      </c>
      <c r="J42" s="95">
        <f t="shared" si="4"/>
        <v>458.73</v>
      </c>
      <c r="K42" s="94">
        <f t="shared" ref="K42" si="8">J42*O42</f>
        <v>0</v>
      </c>
      <c r="L42" s="96">
        <f t="shared" si="5"/>
        <v>428.14799999999997</v>
      </c>
      <c r="M42" s="19">
        <f>L42*O42</f>
        <v>0</v>
      </c>
      <c r="N42" s="105">
        <v>20</v>
      </c>
      <c r="O42" s="21"/>
      <c r="P42" s="27"/>
    </row>
    <row r="43" spans="1:16" ht="61.5" customHeight="1" x14ac:dyDescent="0.25">
      <c r="A43" s="7"/>
      <c r="B43" s="12"/>
      <c r="C43" s="11" t="s">
        <v>144</v>
      </c>
      <c r="D43" s="8" t="s">
        <v>145</v>
      </c>
      <c r="E43" s="9" t="s">
        <v>58</v>
      </c>
      <c r="F43" s="9" t="s">
        <v>22</v>
      </c>
      <c r="G43" s="25">
        <v>611.64</v>
      </c>
      <c r="H43" s="93">
        <f t="shared" si="3"/>
        <v>489.31200000000001</v>
      </c>
      <c r="I43" s="94">
        <f t="shared" si="0"/>
        <v>0</v>
      </c>
      <c r="J43" s="95">
        <f t="shared" si="4"/>
        <v>458.73</v>
      </c>
      <c r="K43" s="94">
        <f t="shared" si="1"/>
        <v>0</v>
      </c>
      <c r="L43" s="96">
        <f t="shared" si="5"/>
        <v>428.14799999999997</v>
      </c>
      <c r="M43" s="19">
        <f>L43*O43</f>
        <v>0</v>
      </c>
      <c r="N43" s="105" t="s">
        <v>154</v>
      </c>
      <c r="O43" s="21"/>
      <c r="P43" s="27"/>
    </row>
    <row r="44" spans="1:16" ht="61.5" customHeight="1" x14ac:dyDescent="0.25">
      <c r="A44" s="7"/>
      <c r="B44" s="12" t="s">
        <v>115</v>
      </c>
      <c r="C44" s="11" t="s">
        <v>74</v>
      </c>
      <c r="D44" s="8" t="s">
        <v>75</v>
      </c>
      <c r="E44" s="9" t="s">
        <v>58</v>
      </c>
      <c r="F44" s="9" t="s">
        <v>22</v>
      </c>
      <c r="G44" s="25">
        <v>611.64</v>
      </c>
      <c r="H44" s="93">
        <f t="shared" si="3"/>
        <v>489.31200000000001</v>
      </c>
      <c r="I44" s="94">
        <f t="shared" si="0"/>
        <v>0</v>
      </c>
      <c r="J44" s="95">
        <f t="shared" si="4"/>
        <v>458.73</v>
      </c>
      <c r="K44" s="94">
        <f t="shared" si="1"/>
        <v>0</v>
      </c>
      <c r="L44" s="96">
        <f t="shared" si="5"/>
        <v>428.14799999999997</v>
      </c>
      <c r="M44" s="19">
        <f t="shared" si="2"/>
        <v>0</v>
      </c>
      <c r="N44" s="105">
        <v>7</v>
      </c>
      <c r="O44" s="21"/>
      <c r="P44" s="27"/>
    </row>
    <row r="45" spans="1:16" ht="61.5" customHeight="1" x14ac:dyDescent="0.25">
      <c r="A45" s="7"/>
      <c r="B45" s="12" t="s">
        <v>116</v>
      </c>
      <c r="C45" s="11">
        <v>1340</v>
      </c>
      <c r="D45" s="8" t="s">
        <v>63</v>
      </c>
      <c r="E45" s="9" t="s">
        <v>58</v>
      </c>
      <c r="F45" s="9" t="s">
        <v>22</v>
      </c>
      <c r="G45" s="25">
        <v>408.24</v>
      </c>
      <c r="H45" s="93">
        <f t="shared" si="3"/>
        <v>326.59200000000004</v>
      </c>
      <c r="I45" s="94">
        <f t="shared" si="0"/>
        <v>0</v>
      </c>
      <c r="J45" s="95">
        <f t="shared" si="4"/>
        <v>306.18</v>
      </c>
      <c r="K45" s="94">
        <f t="shared" si="1"/>
        <v>0</v>
      </c>
      <c r="L45" s="96">
        <f t="shared" si="5"/>
        <v>285.76799999999997</v>
      </c>
      <c r="M45" s="19">
        <f t="shared" si="2"/>
        <v>0</v>
      </c>
      <c r="N45" s="105">
        <v>5</v>
      </c>
      <c r="O45" s="21"/>
      <c r="P45" s="27"/>
    </row>
    <row r="46" spans="1:16" ht="61.5" customHeight="1" x14ac:dyDescent="0.25">
      <c r="A46" s="7"/>
      <c r="B46" s="12" t="s">
        <v>117</v>
      </c>
      <c r="C46" s="11">
        <v>1425</v>
      </c>
      <c r="D46" s="8" t="s">
        <v>47</v>
      </c>
      <c r="E46" s="9" t="s">
        <v>58</v>
      </c>
      <c r="F46" s="9" t="s">
        <v>22</v>
      </c>
      <c r="G46" s="25">
        <v>408.24</v>
      </c>
      <c r="H46" s="93">
        <f t="shared" si="3"/>
        <v>326.59200000000004</v>
      </c>
      <c r="I46" s="94">
        <f t="shared" si="0"/>
        <v>0</v>
      </c>
      <c r="J46" s="95">
        <f t="shared" si="4"/>
        <v>306.18</v>
      </c>
      <c r="K46" s="94">
        <f t="shared" si="1"/>
        <v>0</v>
      </c>
      <c r="L46" s="96">
        <f t="shared" si="5"/>
        <v>285.76799999999997</v>
      </c>
      <c r="M46" s="19">
        <f t="shared" si="2"/>
        <v>0</v>
      </c>
      <c r="N46" s="105">
        <v>20</v>
      </c>
      <c r="O46" s="21"/>
      <c r="P46" s="27"/>
    </row>
    <row r="47" spans="1:16" ht="61.5" customHeight="1" x14ac:dyDescent="0.25">
      <c r="A47" s="7"/>
      <c r="B47" s="12" t="s">
        <v>118</v>
      </c>
      <c r="C47" s="11">
        <v>1902</v>
      </c>
      <c r="D47" s="8" t="s">
        <v>64</v>
      </c>
      <c r="E47" s="9" t="s">
        <v>58</v>
      </c>
      <c r="F47" s="9" t="s">
        <v>22</v>
      </c>
      <c r="G47" s="25">
        <v>362.16</v>
      </c>
      <c r="H47" s="93">
        <f t="shared" si="3"/>
        <v>289.72800000000001</v>
      </c>
      <c r="I47" s="94">
        <f t="shared" si="0"/>
        <v>0</v>
      </c>
      <c r="J47" s="95">
        <f t="shared" si="4"/>
        <v>271.62</v>
      </c>
      <c r="K47" s="94">
        <f t="shared" si="1"/>
        <v>0</v>
      </c>
      <c r="L47" s="96">
        <f t="shared" si="5"/>
        <v>253.512</v>
      </c>
      <c r="M47" s="19">
        <f t="shared" si="2"/>
        <v>0</v>
      </c>
      <c r="N47" s="105">
        <v>21</v>
      </c>
      <c r="O47" s="21"/>
      <c r="P47" s="27"/>
    </row>
    <row r="48" spans="1:16" ht="61.5" customHeight="1" x14ac:dyDescent="0.25">
      <c r="A48" s="7"/>
      <c r="B48" s="12" t="s">
        <v>119</v>
      </c>
      <c r="C48" s="11">
        <v>4202</v>
      </c>
      <c r="D48" s="8" t="s">
        <v>48</v>
      </c>
      <c r="E48" s="9" t="s">
        <v>58</v>
      </c>
      <c r="F48" s="9" t="s">
        <v>22</v>
      </c>
      <c r="G48" s="25">
        <v>853.92</v>
      </c>
      <c r="H48" s="93">
        <f t="shared" si="3"/>
        <v>683.13599999999997</v>
      </c>
      <c r="I48" s="94">
        <f t="shared" si="0"/>
        <v>0</v>
      </c>
      <c r="J48" s="95">
        <f t="shared" si="4"/>
        <v>640.43999999999994</v>
      </c>
      <c r="K48" s="94">
        <f t="shared" si="1"/>
        <v>0</v>
      </c>
      <c r="L48" s="96">
        <f t="shared" si="5"/>
        <v>597.74399999999991</v>
      </c>
      <c r="M48" s="19">
        <f t="shared" si="2"/>
        <v>0</v>
      </c>
      <c r="N48" s="105" t="s">
        <v>154</v>
      </c>
      <c r="O48" s="21"/>
      <c r="P48" s="27"/>
    </row>
    <row r="49" spans="1:16" ht="61.5" customHeight="1" x14ac:dyDescent="0.25">
      <c r="A49" s="7"/>
      <c r="B49" s="12" t="s">
        <v>120</v>
      </c>
      <c r="C49" s="11" t="s">
        <v>70</v>
      </c>
      <c r="D49" s="8" t="s">
        <v>71</v>
      </c>
      <c r="E49" s="9" t="s">
        <v>58</v>
      </c>
      <c r="F49" s="9" t="s">
        <v>22</v>
      </c>
      <c r="G49" s="25">
        <v>854.64</v>
      </c>
      <c r="H49" s="93">
        <f t="shared" si="3"/>
        <v>683.71199999999999</v>
      </c>
      <c r="I49" s="94">
        <f t="shared" si="0"/>
        <v>0</v>
      </c>
      <c r="J49" s="95">
        <f t="shared" si="4"/>
        <v>640.98</v>
      </c>
      <c r="K49" s="94">
        <f t="shared" si="1"/>
        <v>0</v>
      </c>
      <c r="L49" s="96">
        <f t="shared" si="5"/>
        <v>598.24799999999993</v>
      </c>
      <c r="M49" s="19">
        <f t="shared" si="2"/>
        <v>0</v>
      </c>
      <c r="N49" s="105">
        <v>47</v>
      </c>
      <c r="O49" s="21"/>
      <c r="P49" s="27"/>
    </row>
    <row r="50" spans="1:16" ht="61.5" customHeight="1" x14ac:dyDescent="0.25">
      <c r="A50" s="7"/>
      <c r="B50" s="12" t="s">
        <v>121</v>
      </c>
      <c r="C50" s="11" t="s">
        <v>73</v>
      </c>
      <c r="D50" s="8" t="s">
        <v>72</v>
      </c>
      <c r="E50" s="9" t="s">
        <v>58</v>
      </c>
      <c r="F50" s="9" t="s">
        <v>22</v>
      </c>
      <c r="G50" s="25">
        <v>853.92</v>
      </c>
      <c r="H50" s="93">
        <f t="shared" si="3"/>
        <v>683.13599999999997</v>
      </c>
      <c r="I50" s="94">
        <f t="shared" si="0"/>
        <v>0</v>
      </c>
      <c r="J50" s="95">
        <f t="shared" si="4"/>
        <v>640.43999999999994</v>
      </c>
      <c r="K50" s="94">
        <f t="shared" si="1"/>
        <v>0</v>
      </c>
      <c r="L50" s="96">
        <f t="shared" si="5"/>
        <v>597.74399999999991</v>
      </c>
      <c r="M50" s="19">
        <f t="shared" si="2"/>
        <v>0</v>
      </c>
      <c r="N50" s="105" t="s">
        <v>154</v>
      </c>
      <c r="O50" s="21"/>
      <c r="P50" s="27"/>
    </row>
    <row r="51" spans="1:16" ht="61.5" customHeight="1" x14ac:dyDescent="0.25">
      <c r="A51" s="7"/>
      <c r="B51" s="12" t="s">
        <v>128</v>
      </c>
      <c r="C51" s="11">
        <v>4555</v>
      </c>
      <c r="D51" s="8" t="s">
        <v>49</v>
      </c>
      <c r="E51" s="9" t="s">
        <v>58</v>
      </c>
      <c r="F51" s="9" t="s">
        <v>22</v>
      </c>
      <c r="G51" s="25">
        <v>844.56</v>
      </c>
      <c r="H51" s="93">
        <f t="shared" si="3"/>
        <v>675.64800000000002</v>
      </c>
      <c r="I51" s="94">
        <f t="shared" si="0"/>
        <v>0</v>
      </c>
      <c r="J51" s="95">
        <f t="shared" si="4"/>
        <v>633.41999999999996</v>
      </c>
      <c r="K51" s="94">
        <f t="shared" si="1"/>
        <v>0</v>
      </c>
      <c r="L51" s="96">
        <f t="shared" si="5"/>
        <v>591.19199999999989</v>
      </c>
      <c r="M51" s="19">
        <f t="shared" si="2"/>
        <v>0</v>
      </c>
      <c r="N51" s="105" t="s">
        <v>154</v>
      </c>
      <c r="O51" s="21"/>
      <c r="P51" s="27"/>
    </row>
    <row r="52" spans="1:16" ht="61.5" customHeight="1" x14ac:dyDescent="0.25">
      <c r="A52" s="7"/>
      <c r="B52" s="12" t="s">
        <v>123</v>
      </c>
      <c r="C52" s="11">
        <v>55001</v>
      </c>
      <c r="D52" s="8" t="s">
        <v>20</v>
      </c>
      <c r="E52" s="9" t="s">
        <v>58</v>
      </c>
      <c r="F52" s="9" t="s">
        <v>22</v>
      </c>
      <c r="G52" s="25">
        <v>290.88</v>
      </c>
      <c r="H52" s="93">
        <f t="shared" si="3"/>
        <v>232.70400000000001</v>
      </c>
      <c r="I52" s="94">
        <f t="shared" ref="I52:I53" si="9">H52*O52</f>
        <v>0</v>
      </c>
      <c r="J52" s="95">
        <f t="shared" si="4"/>
        <v>218.16</v>
      </c>
      <c r="K52" s="94">
        <f t="shared" ref="K52:K53" si="10">J52*O52</f>
        <v>0</v>
      </c>
      <c r="L52" s="96">
        <f t="shared" si="5"/>
        <v>203.61599999999999</v>
      </c>
      <c r="M52" s="19">
        <f t="shared" ref="M52:M53" si="11">L52*O52</f>
        <v>0</v>
      </c>
      <c r="N52" s="105" t="s">
        <v>154</v>
      </c>
      <c r="O52" s="21"/>
      <c r="P52" s="27"/>
    </row>
    <row r="53" spans="1:16" ht="61.5" customHeight="1" x14ac:dyDescent="0.25">
      <c r="A53" s="7"/>
      <c r="B53" s="12" t="s">
        <v>122</v>
      </c>
      <c r="C53" s="11">
        <v>55003</v>
      </c>
      <c r="D53" s="8" t="s">
        <v>21</v>
      </c>
      <c r="E53" s="9" t="s">
        <v>58</v>
      </c>
      <c r="F53" s="9" t="s">
        <v>22</v>
      </c>
      <c r="G53" s="25">
        <v>290.88</v>
      </c>
      <c r="H53" s="93">
        <f t="shared" si="3"/>
        <v>232.70400000000001</v>
      </c>
      <c r="I53" s="94">
        <f t="shared" si="9"/>
        <v>0</v>
      </c>
      <c r="J53" s="95">
        <f t="shared" si="4"/>
        <v>218.16</v>
      </c>
      <c r="K53" s="94">
        <f t="shared" si="10"/>
        <v>0</v>
      </c>
      <c r="L53" s="96">
        <f t="shared" si="5"/>
        <v>203.61599999999999</v>
      </c>
      <c r="M53" s="19">
        <f t="shared" si="11"/>
        <v>0</v>
      </c>
      <c r="N53" s="105" t="s">
        <v>154</v>
      </c>
      <c r="O53" s="21"/>
      <c r="P53" s="27"/>
    </row>
    <row r="54" spans="1:16" ht="61.5" customHeight="1" x14ac:dyDescent="0.25">
      <c r="A54" s="7"/>
      <c r="B54" s="12" t="s">
        <v>124</v>
      </c>
      <c r="C54" s="11" t="s">
        <v>67</v>
      </c>
      <c r="D54" s="8" t="s">
        <v>68</v>
      </c>
      <c r="E54" s="9" t="s">
        <v>58</v>
      </c>
      <c r="F54" s="9" t="s">
        <v>22</v>
      </c>
      <c r="G54" s="25">
        <v>842.76</v>
      </c>
      <c r="H54" s="93">
        <f t="shared" si="3"/>
        <v>674.20800000000008</v>
      </c>
      <c r="I54" s="94">
        <f t="shared" si="0"/>
        <v>0</v>
      </c>
      <c r="J54" s="95">
        <f t="shared" si="4"/>
        <v>632.06999999999994</v>
      </c>
      <c r="K54" s="94">
        <f t="shared" si="1"/>
        <v>0</v>
      </c>
      <c r="L54" s="96">
        <f t="shared" si="5"/>
        <v>589.9319999999999</v>
      </c>
      <c r="M54" s="19">
        <f t="shared" si="2"/>
        <v>0</v>
      </c>
      <c r="N54" s="105" t="s">
        <v>154</v>
      </c>
      <c r="O54" s="21"/>
      <c r="P54" s="27"/>
    </row>
    <row r="55" spans="1:16" ht="61.5" customHeight="1" x14ac:dyDescent="0.25">
      <c r="A55" s="7"/>
      <c r="B55" s="12" t="s">
        <v>125</v>
      </c>
      <c r="C55" s="11" t="s">
        <v>50</v>
      </c>
      <c r="D55" s="8" t="s">
        <v>65</v>
      </c>
      <c r="E55" s="9" t="s">
        <v>58</v>
      </c>
      <c r="F55" s="9" t="s">
        <v>22</v>
      </c>
      <c r="G55" s="25">
        <v>842.76</v>
      </c>
      <c r="H55" s="93">
        <f t="shared" si="3"/>
        <v>674.20800000000008</v>
      </c>
      <c r="I55" s="94">
        <f t="shared" ref="I55" si="12">H55*O55</f>
        <v>0</v>
      </c>
      <c r="J55" s="95">
        <f t="shared" si="4"/>
        <v>632.06999999999994</v>
      </c>
      <c r="K55" s="94">
        <f t="shared" ref="K55" si="13">J55*O55</f>
        <v>0</v>
      </c>
      <c r="L55" s="96">
        <f t="shared" si="5"/>
        <v>589.9319999999999</v>
      </c>
      <c r="M55" s="19">
        <f t="shared" ref="M55" si="14">L55*O55</f>
        <v>0</v>
      </c>
      <c r="N55" s="105" t="s">
        <v>154</v>
      </c>
      <c r="O55" s="21"/>
      <c r="P55" s="27"/>
    </row>
    <row r="56" spans="1:16" ht="61.5" customHeight="1" x14ac:dyDescent="0.25">
      <c r="A56" s="7"/>
      <c r="B56" s="12" t="s">
        <v>126</v>
      </c>
      <c r="C56" s="11">
        <v>55032</v>
      </c>
      <c r="D56" s="8" t="s">
        <v>51</v>
      </c>
      <c r="E56" s="9" t="s">
        <v>58</v>
      </c>
      <c r="F56" s="9" t="s">
        <v>22</v>
      </c>
      <c r="G56" s="25">
        <v>649.44000000000005</v>
      </c>
      <c r="H56" s="93">
        <f t="shared" si="3"/>
        <v>519.55200000000002</v>
      </c>
      <c r="I56" s="94">
        <f t="shared" ref="I56:I57" si="15">H56*O56</f>
        <v>0</v>
      </c>
      <c r="J56" s="95">
        <f t="shared" si="4"/>
        <v>487.08000000000004</v>
      </c>
      <c r="K56" s="94">
        <f t="shared" ref="K56:K57" si="16">J56*O56</f>
        <v>0</v>
      </c>
      <c r="L56" s="96">
        <f t="shared" si="5"/>
        <v>454.608</v>
      </c>
      <c r="M56" s="19">
        <f t="shared" ref="M56:M57" si="17">L56*O56</f>
        <v>0</v>
      </c>
      <c r="N56" s="105">
        <v>20</v>
      </c>
      <c r="O56" s="21"/>
      <c r="P56" s="27"/>
    </row>
    <row r="57" spans="1:16" ht="61.5" customHeight="1" x14ac:dyDescent="0.25">
      <c r="A57" s="7"/>
      <c r="B57" s="12" t="s">
        <v>127</v>
      </c>
      <c r="C57" s="11" t="s">
        <v>66</v>
      </c>
      <c r="D57" s="8" t="s">
        <v>69</v>
      </c>
      <c r="E57" s="9" t="s">
        <v>58</v>
      </c>
      <c r="F57" s="9" t="s">
        <v>22</v>
      </c>
      <c r="G57" s="25">
        <v>842.76</v>
      </c>
      <c r="H57" s="93">
        <f t="shared" ref="H57" si="18">G57*0.8</f>
        <v>674.20800000000008</v>
      </c>
      <c r="I57" s="94">
        <f t="shared" si="15"/>
        <v>0</v>
      </c>
      <c r="J57" s="95">
        <f t="shared" ref="J57" si="19">G57*0.75</f>
        <v>632.06999999999994</v>
      </c>
      <c r="K57" s="94">
        <f t="shared" si="16"/>
        <v>0</v>
      </c>
      <c r="L57" s="96">
        <f t="shared" ref="L57" si="20">G57*0.7</f>
        <v>589.9319999999999</v>
      </c>
      <c r="M57" s="19">
        <f t="shared" si="17"/>
        <v>0</v>
      </c>
      <c r="N57" s="105" t="s">
        <v>154</v>
      </c>
      <c r="O57" s="21"/>
      <c r="P57" s="27"/>
    </row>
    <row r="58" spans="1:16" ht="61.5" customHeight="1" x14ac:dyDescent="0.25">
      <c r="A58" s="7"/>
      <c r="B58" s="12" t="s">
        <v>156</v>
      </c>
      <c r="C58" s="11" t="s">
        <v>155</v>
      </c>
      <c r="D58" s="8" t="s">
        <v>69</v>
      </c>
      <c r="E58" s="9" t="s">
        <v>58</v>
      </c>
      <c r="F58" s="9" t="s">
        <v>22</v>
      </c>
      <c r="G58" s="25">
        <v>1330</v>
      </c>
      <c r="H58" s="93">
        <f t="shared" si="3"/>
        <v>1064</v>
      </c>
      <c r="I58" s="94">
        <f t="shared" si="0"/>
        <v>0</v>
      </c>
      <c r="J58" s="95">
        <f t="shared" si="4"/>
        <v>997.5</v>
      </c>
      <c r="K58" s="94">
        <f t="shared" si="1"/>
        <v>0</v>
      </c>
      <c r="L58" s="96">
        <f t="shared" si="5"/>
        <v>930.99999999999989</v>
      </c>
      <c r="M58" s="19">
        <f t="shared" si="2"/>
        <v>0</v>
      </c>
      <c r="N58" s="105" t="s">
        <v>154</v>
      </c>
      <c r="O58" s="21"/>
      <c r="P58" s="27"/>
    </row>
    <row r="59" spans="1:16" x14ac:dyDescent="0.25">
      <c r="N59" s="106"/>
    </row>
    <row r="60" spans="1:16" ht="18.75" x14ac:dyDescent="0.25">
      <c r="A60" s="43" t="s">
        <v>138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4"/>
    </row>
  </sheetData>
  <mergeCells count="24">
    <mergeCell ref="H8:N8"/>
    <mergeCell ref="A60:O60"/>
    <mergeCell ref="D1:H3"/>
    <mergeCell ref="D4:O4"/>
    <mergeCell ref="D5:O5"/>
    <mergeCell ref="D6:O6"/>
    <mergeCell ref="O8:O9"/>
    <mergeCell ref="A9:G9"/>
    <mergeCell ref="A4:C4"/>
    <mergeCell ref="A5:C5"/>
    <mergeCell ref="A8:G8"/>
    <mergeCell ref="A6:C6"/>
    <mergeCell ref="L1:O3"/>
    <mergeCell ref="A10:A13"/>
    <mergeCell ref="B10:B13"/>
    <mergeCell ref="C10:C13"/>
    <mergeCell ref="O10:O13"/>
    <mergeCell ref="H12:L12"/>
    <mergeCell ref="D10:D13"/>
    <mergeCell ref="E10:E13"/>
    <mergeCell ref="F10:F13"/>
    <mergeCell ref="H10:L10"/>
    <mergeCell ref="G10:G13"/>
    <mergeCell ref="N10:N13"/>
  </mergeCells>
  <phoneticPr fontId="0" type="noConversion"/>
  <pageMargins left="0.7" right="0.7" top="0.75" bottom="0.75" header="0.3" footer="0.3"/>
  <pageSetup paperSize="9" orientation="portrait" verticalDpi="0" r:id="rId1"/>
  <ignoredErrors>
    <ignoredError sqref="B14:C41 B44:C5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>
      <selection sqref="A1:A44"/>
    </sheetView>
  </sheetViews>
  <sheetFormatPr defaultRowHeight="15" x14ac:dyDescent="0.25"/>
  <sheetData>
    <row r="1" spans="1:1" x14ac:dyDescent="0.25">
      <c r="A1" s="31">
        <v>334.8</v>
      </c>
    </row>
    <row r="2" spans="1:1" x14ac:dyDescent="0.25">
      <c r="A2" s="31">
        <v>334.8</v>
      </c>
    </row>
    <row r="3" spans="1:1" x14ac:dyDescent="0.25">
      <c r="A3" s="31">
        <v>374.4</v>
      </c>
    </row>
    <row r="4" spans="1:1" x14ac:dyDescent="0.25">
      <c r="A4" s="31">
        <v>393.48</v>
      </c>
    </row>
    <row r="5" spans="1:1" x14ac:dyDescent="0.25">
      <c r="A5" s="31">
        <v>393.48</v>
      </c>
    </row>
    <row r="6" spans="1:1" x14ac:dyDescent="0.25">
      <c r="A6" s="31">
        <v>334.8</v>
      </c>
    </row>
    <row r="7" spans="1:1" x14ac:dyDescent="0.25">
      <c r="A7" s="31">
        <v>334.8</v>
      </c>
    </row>
    <row r="8" spans="1:1" x14ac:dyDescent="0.25">
      <c r="A8" s="31">
        <v>1521.72</v>
      </c>
    </row>
    <row r="9" spans="1:1" x14ac:dyDescent="0.25">
      <c r="A9" s="31">
        <v>376.2</v>
      </c>
    </row>
    <row r="10" spans="1:1" x14ac:dyDescent="0.25">
      <c r="A10" s="31">
        <v>313.56</v>
      </c>
    </row>
    <row r="11" spans="1:1" x14ac:dyDescent="0.25">
      <c r="A11" s="31">
        <v>290.88</v>
      </c>
    </row>
    <row r="12" spans="1:1" x14ac:dyDescent="0.25">
      <c r="A12" s="31">
        <v>290.88</v>
      </c>
    </row>
    <row r="13" spans="1:1" x14ac:dyDescent="0.25">
      <c r="A13" s="31">
        <v>349.92</v>
      </c>
    </row>
    <row r="14" spans="1:1" x14ac:dyDescent="0.25">
      <c r="A14" s="31">
        <v>349.92</v>
      </c>
    </row>
    <row r="15" spans="1:1" x14ac:dyDescent="0.25">
      <c r="A15" s="31">
        <v>378.36</v>
      </c>
    </row>
    <row r="16" spans="1:1" x14ac:dyDescent="0.25">
      <c r="A16" s="31">
        <v>378.36</v>
      </c>
    </row>
    <row r="17" spans="1:1" x14ac:dyDescent="0.25">
      <c r="A17" s="31">
        <v>349.92</v>
      </c>
    </row>
    <row r="18" spans="1:1" x14ac:dyDescent="0.25">
      <c r="A18" s="31">
        <v>349.92</v>
      </c>
    </row>
    <row r="19" spans="1:1" x14ac:dyDescent="0.25">
      <c r="A19" s="31">
        <v>378.36</v>
      </c>
    </row>
    <row r="20" spans="1:1" x14ac:dyDescent="0.25">
      <c r="A20" s="31">
        <v>378.36</v>
      </c>
    </row>
    <row r="21" spans="1:1" x14ac:dyDescent="0.25">
      <c r="A21" s="31">
        <v>378.36</v>
      </c>
    </row>
    <row r="22" spans="1:1" x14ac:dyDescent="0.25">
      <c r="A22" s="31">
        <v>378.36</v>
      </c>
    </row>
    <row r="23" spans="1:1" x14ac:dyDescent="0.25">
      <c r="A23" s="31">
        <v>334.8</v>
      </c>
    </row>
    <row r="24" spans="1:1" x14ac:dyDescent="0.25">
      <c r="A24" s="31">
        <v>378.36</v>
      </c>
    </row>
    <row r="25" spans="1:1" x14ac:dyDescent="0.25">
      <c r="A25" s="31">
        <v>378.36</v>
      </c>
    </row>
    <row r="26" spans="1:1" x14ac:dyDescent="0.25">
      <c r="A26" s="31">
        <v>436.68</v>
      </c>
    </row>
    <row r="27" spans="1:1" x14ac:dyDescent="0.25">
      <c r="A27" s="31">
        <v>436.68</v>
      </c>
    </row>
    <row r="28" spans="1:1" x14ac:dyDescent="0.25">
      <c r="A28" s="31">
        <v>655.20000000000005</v>
      </c>
    </row>
    <row r="29" spans="1:1" x14ac:dyDescent="0.25">
      <c r="A29" s="31">
        <v>611.64</v>
      </c>
    </row>
    <row r="30" spans="1:1" x14ac:dyDescent="0.25">
      <c r="A30" s="31">
        <v>611.64</v>
      </c>
    </row>
    <row r="31" spans="1:1" x14ac:dyDescent="0.25">
      <c r="A31" s="31">
        <v>611.64</v>
      </c>
    </row>
    <row r="32" spans="1:1" x14ac:dyDescent="0.25">
      <c r="A32" s="31">
        <v>408.24</v>
      </c>
    </row>
    <row r="33" spans="1:1" x14ac:dyDescent="0.25">
      <c r="A33" s="31">
        <v>408.24</v>
      </c>
    </row>
    <row r="34" spans="1:1" x14ac:dyDescent="0.25">
      <c r="A34" s="31">
        <v>362.16</v>
      </c>
    </row>
    <row r="35" spans="1:1" x14ac:dyDescent="0.25">
      <c r="A35" s="31">
        <v>853.92</v>
      </c>
    </row>
    <row r="36" spans="1:1" x14ac:dyDescent="0.25">
      <c r="A36" s="31">
        <v>854.64</v>
      </c>
    </row>
    <row r="37" spans="1:1" x14ac:dyDescent="0.25">
      <c r="A37" s="31">
        <v>853.92</v>
      </c>
    </row>
    <row r="38" spans="1:1" x14ac:dyDescent="0.25">
      <c r="A38" s="31">
        <v>844.56</v>
      </c>
    </row>
    <row r="39" spans="1:1" x14ac:dyDescent="0.25">
      <c r="A39" s="31">
        <v>0</v>
      </c>
    </row>
    <row r="40" spans="1:1" x14ac:dyDescent="0.25">
      <c r="A40" s="31">
        <v>0</v>
      </c>
    </row>
    <row r="41" spans="1:1" x14ac:dyDescent="0.25">
      <c r="A41" s="31">
        <v>842.76</v>
      </c>
    </row>
    <row r="42" spans="1:1" x14ac:dyDescent="0.25">
      <c r="A42" s="31">
        <v>0</v>
      </c>
    </row>
    <row r="43" spans="1:1" x14ac:dyDescent="0.25">
      <c r="A43" s="31">
        <v>649.44000000000005</v>
      </c>
    </row>
    <row r="44" spans="1:1" x14ac:dyDescent="0.25">
      <c r="A44" s="31">
        <v>842.76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ARLEN</cp:lastModifiedBy>
  <dcterms:created xsi:type="dcterms:W3CDTF">2016-10-20T14:27:03Z</dcterms:created>
  <dcterms:modified xsi:type="dcterms:W3CDTF">2026-03-25T12:18:42Z</dcterms:modified>
</cp:coreProperties>
</file>